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thew.davies\Box\My Documents\"/>
    </mc:Choice>
  </mc:AlternateContent>
  <bookViews>
    <workbookView xWindow="0" yWindow="0" windowWidth="23040" windowHeight="9192" activeTab="5"/>
  </bookViews>
  <sheets>
    <sheet name="Metadata" sheetId="22" r:id="rId1"/>
    <sheet name="RAW Data" sheetId="1" r:id="rId2"/>
    <sheet name="Fused-split" sheetId="2" r:id="rId3"/>
    <sheet name="Array totals" sheetId="13" r:id="rId4"/>
    <sheet name="Max growth potential" sheetId="18" r:id="rId5"/>
    <sheet name="Retention-Mortality" sheetId="23" r:id="rId6"/>
  </sheets>
  <definedNames>
    <definedName name="_xlnm._FilterDatabase" localSheetId="2" hidden="1">'Fused-split'!$A$1:$O$117</definedName>
    <definedName name="_xlnm._FilterDatabase" localSheetId="1" hidden="1">'RAW Data'!$A$1:$G$115</definedName>
    <definedName name="_xlnm._FilterDatabase" localSheetId="5" hidden="1">'Retention-Mortality'!$A$1:$D$29</definedName>
    <definedName name="_xlnm.Extract" localSheetId="1">'RAW Data'!$H$3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3" l="1"/>
  <c r="D29" i="23"/>
  <c r="B29" i="23"/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2" i="2"/>
  <c r="B31" i="13" l="1"/>
  <c r="C29" i="13"/>
  <c r="B29" i="13"/>
  <c r="B30" i="13"/>
  <c r="C32" i="13"/>
  <c r="B32" i="13"/>
  <c r="C31" i="13"/>
  <c r="C30" i="13"/>
  <c r="C31" i="18" l="1"/>
  <c r="C30" i="18"/>
  <c r="C29" i="18"/>
  <c r="D3" i="18" l="1"/>
  <c r="D4" i="18"/>
  <c r="E4" i="18" s="1"/>
  <c r="D5" i="18"/>
  <c r="E5" i="18" s="1"/>
  <c r="D6" i="18"/>
  <c r="E6" i="18" s="1"/>
  <c r="D7" i="18"/>
  <c r="E7" i="18" s="1"/>
  <c r="D8" i="18"/>
  <c r="E8" i="18" s="1"/>
  <c r="D9" i="18"/>
  <c r="E9" i="18" s="1"/>
  <c r="D10" i="18"/>
  <c r="E10" i="18" s="1"/>
  <c r="D11" i="18"/>
  <c r="E11" i="18" s="1"/>
  <c r="D12" i="18"/>
  <c r="E12" i="18" s="1"/>
  <c r="D13" i="18"/>
  <c r="E13" i="18" s="1"/>
  <c r="D14" i="18"/>
  <c r="E14" i="18" s="1"/>
  <c r="D15" i="18"/>
  <c r="E15" i="18" s="1"/>
  <c r="D16" i="18"/>
  <c r="E16" i="18" s="1"/>
  <c r="D17" i="18"/>
  <c r="E17" i="18" s="1"/>
  <c r="D18" i="18"/>
  <c r="E18" i="18" s="1"/>
  <c r="D19" i="18"/>
  <c r="E19" i="18" s="1"/>
  <c r="D20" i="18"/>
  <c r="E20" i="18" s="1"/>
  <c r="D21" i="18"/>
  <c r="E21" i="18" s="1"/>
  <c r="D22" i="18"/>
  <c r="E22" i="18" s="1"/>
  <c r="D23" i="18"/>
  <c r="E23" i="18" s="1"/>
  <c r="D24" i="18"/>
  <c r="E24" i="18" s="1"/>
  <c r="D25" i="18"/>
  <c r="E25" i="18" s="1"/>
  <c r="D26" i="18"/>
  <c r="E26" i="18" s="1"/>
  <c r="D27" i="18"/>
  <c r="E27" i="18" s="1"/>
  <c r="D28" i="18"/>
  <c r="E28" i="18" s="1"/>
  <c r="D2" i="18"/>
  <c r="E2" i="18" s="1"/>
  <c r="E3" i="18" l="1"/>
  <c r="B31" i="18"/>
  <c r="B30" i="18"/>
  <c r="B29" i="18"/>
  <c r="D31" i="18"/>
  <c r="D29" i="18"/>
  <c r="D30" i="18"/>
  <c r="E31" i="18" l="1"/>
  <c r="E29" i="18"/>
  <c r="E30" i="18"/>
  <c r="D3" i="13" l="1"/>
  <c r="E3" i="13" s="1"/>
  <c r="D4" i="13"/>
  <c r="E4" i="13" s="1"/>
  <c r="D5" i="13"/>
  <c r="E5" i="13" s="1"/>
  <c r="D6" i="13"/>
  <c r="E6" i="13" s="1"/>
  <c r="D7" i="13"/>
  <c r="E7" i="13" s="1"/>
  <c r="D8" i="13"/>
  <c r="E8" i="13" s="1"/>
  <c r="D9" i="13"/>
  <c r="E9" i="13" s="1"/>
  <c r="D10" i="13"/>
  <c r="E10" i="13" s="1"/>
  <c r="D11" i="13"/>
  <c r="E11" i="13" s="1"/>
  <c r="D12" i="13"/>
  <c r="E12" i="13" s="1"/>
  <c r="D13" i="13"/>
  <c r="E13" i="13" s="1"/>
  <c r="D14" i="13"/>
  <c r="E14" i="13" s="1"/>
  <c r="D15" i="13"/>
  <c r="E15" i="13" s="1"/>
  <c r="D16" i="13"/>
  <c r="E16" i="13" s="1"/>
  <c r="D17" i="13"/>
  <c r="E17" i="13" s="1"/>
  <c r="D18" i="13"/>
  <c r="E18" i="13" s="1"/>
  <c r="D19" i="13"/>
  <c r="E19" i="13" s="1"/>
  <c r="D20" i="13"/>
  <c r="E20" i="13" s="1"/>
  <c r="D21" i="13"/>
  <c r="E21" i="13" s="1"/>
  <c r="D22" i="13"/>
  <c r="E22" i="13" s="1"/>
  <c r="D23" i="13"/>
  <c r="E23" i="13" s="1"/>
  <c r="D24" i="13"/>
  <c r="E24" i="13" s="1"/>
  <c r="D25" i="13"/>
  <c r="E25" i="13" s="1"/>
  <c r="D26" i="13"/>
  <c r="E26" i="13" s="1"/>
  <c r="D27" i="13"/>
  <c r="E27" i="13" s="1"/>
  <c r="D28" i="13"/>
  <c r="E28" i="13" s="1"/>
  <c r="D2" i="13"/>
  <c r="E2" i="13" l="1"/>
  <c r="D29" i="13"/>
  <c r="D31" i="13"/>
  <c r="D30" i="13"/>
  <c r="D32" i="13"/>
  <c r="E31" i="13" l="1"/>
  <c r="E30" i="13"/>
  <c r="E32" i="13"/>
  <c r="Y49" i="2"/>
  <c r="Z49" i="2" s="1"/>
  <c r="Y48" i="2"/>
  <c r="Z48" i="2" s="1"/>
  <c r="Y47" i="2"/>
  <c r="Z47" i="2" s="1"/>
  <c r="Y46" i="2"/>
  <c r="Z46" i="2" s="1"/>
  <c r="Y45" i="2"/>
  <c r="Z45" i="2" s="1"/>
  <c r="Y44" i="2"/>
  <c r="Z44" i="2" s="1"/>
  <c r="Y43" i="2"/>
  <c r="Z43" i="2" s="1"/>
  <c r="Y42" i="2"/>
  <c r="Z42" i="2" s="1"/>
  <c r="Y41" i="2"/>
  <c r="Z41" i="2" s="1"/>
  <c r="Y40" i="2"/>
  <c r="Z40" i="2" s="1"/>
  <c r="Y39" i="2"/>
  <c r="Z39" i="2" s="1"/>
  <c r="Y38" i="2"/>
  <c r="Z38" i="2" s="1"/>
  <c r="Y37" i="2"/>
  <c r="Z37" i="2" s="1"/>
  <c r="Y36" i="2"/>
  <c r="Z36" i="2" s="1"/>
  <c r="Y35" i="2"/>
  <c r="Z35" i="2" s="1"/>
  <c r="Y34" i="2"/>
  <c r="Z34" i="2" s="1"/>
  <c r="Y33" i="2"/>
  <c r="Z33" i="2" s="1"/>
  <c r="Y32" i="2"/>
  <c r="Z32" i="2" s="1"/>
  <c r="Y31" i="2"/>
  <c r="Z31" i="2" s="1"/>
  <c r="Y30" i="2"/>
  <c r="Z30" i="2" s="1"/>
  <c r="Y29" i="2"/>
  <c r="Z29" i="2" s="1"/>
  <c r="Y28" i="2"/>
  <c r="Z28" i="2" s="1"/>
  <c r="Y27" i="2"/>
  <c r="Z27" i="2" s="1"/>
  <c r="Y26" i="2"/>
  <c r="Z26" i="2" s="1"/>
  <c r="Y25" i="2"/>
  <c r="Z25" i="2" s="1"/>
  <c r="Y24" i="2"/>
  <c r="Z24" i="2" s="1"/>
  <c r="Y23" i="2"/>
  <c r="Z23" i="2" s="1"/>
  <c r="Y22" i="2"/>
  <c r="Z22" i="2" s="1"/>
  <c r="Y21" i="2"/>
  <c r="Z21" i="2" s="1"/>
  <c r="Y20" i="2"/>
  <c r="Z20" i="2" s="1"/>
  <c r="Y19" i="2"/>
  <c r="Z19" i="2" s="1"/>
  <c r="Y18" i="2"/>
  <c r="Z18" i="2" s="1"/>
  <c r="Y17" i="2"/>
  <c r="Z17" i="2" s="1"/>
  <c r="Y16" i="2"/>
  <c r="Z16" i="2" s="1"/>
  <c r="Y15" i="2"/>
  <c r="Z15" i="2" s="1"/>
  <c r="Y14" i="2"/>
  <c r="Z14" i="2" s="1"/>
  <c r="Y13" i="2"/>
  <c r="Z13" i="2" s="1"/>
  <c r="Y12" i="2"/>
  <c r="Z12" i="2" s="1"/>
  <c r="H49" i="2" l="1"/>
  <c r="H48" i="2"/>
  <c r="H47" i="2"/>
  <c r="H46" i="2"/>
  <c r="H2" i="2" l="1"/>
  <c r="H3" i="2"/>
  <c r="H4" i="2"/>
  <c r="H5" i="2"/>
  <c r="H11" i="2"/>
  <c r="H12" i="2"/>
  <c r="H16" i="2"/>
  <c r="H29" i="2"/>
  <c r="H35" i="2"/>
  <c r="H36" i="2"/>
  <c r="H37" i="2"/>
  <c r="H51" i="2"/>
  <c r="H54" i="2"/>
  <c r="H60" i="2"/>
  <c r="H61" i="2"/>
  <c r="H63" i="2"/>
  <c r="H64" i="2"/>
  <c r="H65" i="2"/>
  <c r="H66" i="2"/>
  <c r="H79" i="2"/>
  <c r="H80" i="2"/>
  <c r="H84" i="2"/>
  <c r="H85" i="2"/>
  <c r="H86" i="2"/>
  <c r="H91" i="2"/>
  <c r="H92" i="2"/>
  <c r="H100" i="2"/>
  <c r="H102" i="2"/>
  <c r="H108" i="2"/>
  <c r="H109" i="2"/>
  <c r="H39" i="2"/>
  <c r="H83" i="2"/>
  <c r="H101" i="2"/>
  <c r="H115" i="2"/>
  <c r="H7" i="2"/>
  <c r="H8" i="2"/>
  <c r="H9" i="2"/>
  <c r="H10" i="2"/>
  <c r="H13" i="2"/>
  <c r="H14" i="2"/>
  <c r="H17" i="2"/>
  <c r="H18" i="2"/>
  <c r="H20" i="2"/>
  <c r="H21" i="2"/>
  <c r="H22" i="2"/>
  <c r="H25" i="2"/>
  <c r="H26" i="2"/>
  <c r="H30" i="2"/>
  <c r="H31" i="2"/>
  <c r="H32" i="2"/>
  <c r="H33" i="2"/>
  <c r="H40" i="2"/>
  <c r="H41" i="2"/>
  <c r="H42" i="2"/>
  <c r="H43" i="2"/>
  <c r="H44" i="2"/>
  <c r="H45" i="2"/>
  <c r="H52" i="2"/>
  <c r="H53" i="2"/>
  <c r="H55" i="2"/>
  <c r="H56" i="2"/>
  <c r="H57" i="2"/>
  <c r="H68" i="2"/>
  <c r="H69" i="2"/>
  <c r="H70" i="2"/>
  <c r="H71" i="2"/>
  <c r="H72" i="2"/>
  <c r="H73" i="2"/>
  <c r="H74" i="2"/>
  <c r="H77" i="2"/>
  <c r="H78" i="2"/>
  <c r="H81" i="2"/>
  <c r="H82" i="2"/>
  <c r="H87" i="2"/>
  <c r="H88" i="2"/>
  <c r="H89" i="2"/>
  <c r="H90" i="2"/>
  <c r="H93" i="2"/>
  <c r="H94" i="2"/>
  <c r="H97" i="2"/>
  <c r="H98" i="2"/>
  <c r="H103" i="2"/>
  <c r="H104" i="2"/>
  <c r="H105" i="2"/>
  <c r="H106" i="2"/>
  <c r="H107" i="2"/>
  <c r="H110" i="2"/>
  <c r="H111" i="2"/>
  <c r="H6" i="2"/>
  <c r="F123" i="2" l="1"/>
</calcChain>
</file>

<file path=xl/sharedStrings.xml><?xml version="1.0" encoding="utf-8"?>
<sst xmlns="http://schemas.openxmlformats.org/spreadsheetml/2006/main" count="846" uniqueCount="85">
  <si>
    <t>Action</t>
  </si>
  <si>
    <t>Split\Fuse</t>
  </si>
  <si>
    <t>APAL-135</t>
  </si>
  <si>
    <t>grow</t>
  </si>
  <si>
    <t>n/s</t>
  </si>
  <si>
    <t>APAL-136</t>
  </si>
  <si>
    <t>fuse</t>
  </si>
  <si>
    <t>APAL-137</t>
  </si>
  <si>
    <t>APAL-138</t>
  </si>
  <si>
    <t>dead</t>
  </si>
  <si>
    <t>none</t>
  </si>
  <si>
    <t>APAL-139</t>
  </si>
  <si>
    <t>APAL-140</t>
  </si>
  <si>
    <t>APAL-141</t>
  </si>
  <si>
    <t>APAL-142</t>
  </si>
  <si>
    <t>APAL-143</t>
  </si>
  <si>
    <t>APAL-145</t>
  </si>
  <si>
    <t>APAL-146</t>
  </si>
  <si>
    <t>APAL-147</t>
  </si>
  <si>
    <t>APAL-149</t>
  </si>
  <si>
    <t>APAL-150</t>
  </si>
  <si>
    <t>APAL-151</t>
  </si>
  <si>
    <t>APAL-154</t>
  </si>
  <si>
    <t>APAL-155</t>
  </si>
  <si>
    <t>APAL-157</t>
  </si>
  <si>
    <t>APAL-158</t>
  </si>
  <si>
    <t>APAL-160</t>
  </si>
  <si>
    <t>APAL-161</t>
  </si>
  <si>
    <t>APAL-163</t>
  </si>
  <si>
    <t>APAL-164</t>
  </si>
  <si>
    <t>APAL-165</t>
  </si>
  <si>
    <t>APAL-168</t>
  </si>
  <si>
    <t>APAL-170</t>
  </si>
  <si>
    <t>APAL-169</t>
  </si>
  <si>
    <t>Change (cm2)</t>
  </si>
  <si>
    <t>Tag</t>
  </si>
  <si>
    <t>Change Nov-Mar</t>
  </si>
  <si>
    <t>Change Mar-June</t>
  </si>
  <si>
    <t>ChangeJun-Oct</t>
  </si>
  <si>
    <t>Initial Perimeter</t>
  </si>
  <si>
    <t>Standard Error</t>
  </si>
  <si>
    <t>Total</t>
  </si>
  <si>
    <t>Array</t>
  </si>
  <si>
    <t>Mean</t>
  </si>
  <si>
    <t>SE</t>
  </si>
  <si>
    <t>SD</t>
  </si>
  <si>
    <t>Change in Surface Area (Cm2)</t>
  </si>
  <si>
    <t>Standard Deviation</t>
  </si>
  <si>
    <t>-</t>
  </si>
  <si>
    <t>Frag ID</t>
  </si>
  <si>
    <t>Initial Area</t>
  </si>
  <si>
    <t>49-Week Area</t>
  </si>
  <si>
    <t>49-Week Area of fused fragments has been divided by the number of contributing fragments.</t>
  </si>
  <si>
    <t>Sheets</t>
  </si>
  <si>
    <t>RAW Data</t>
  </si>
  <si>
    <t>Fused-split</t>
  </si>
  <si>
    <t>Array Totals</t>
  </si>
  <si>
    <t>Max Growth Potential</t>
  </si>
  <si>
    <t>Fragment ID</t>
  </si>
  <si>
    <t>Note: When fragments fuse, Taglab repeats the total fused area for each of the fused fragments (e.g. APAL-136). To get an accurate sum of the total area for each array, you must first divide the these fused areas by the number of contributing fragments (total array area for APAL-136 at week 49 is 151.7, not 151.7*5) - see sheet "Fused-split".</t>
  </si>
  <si>
    <t>Data from fused-split sheet summed to give total live tissue area per array at each timepoint</t>
  </si>
  <si>
    <t>Array totals with dead/missing fragments removed from the analysis</t>
  </si>
  <si>
    <t>Processed raw data to remove duplicate values for fused fragments (see note in RAW Data)</t>
  </si>
  <si>
    <t>Columns</t>
  </si>
  <si>
    <t>Fragment</t>
  </si>
  <si>
    <t>Change per cm2 of Initial Live Tissue (cm2)</t>
  </si>
  <si>
    <t>Array tag number</t>
  </si>
  <si>
    <t>Fragment ID number</t>
  </si>
  <si>
    <t>Perimeter of fragment (live tissue) at time of outplant</t>
  </si>
  <si>
    <t>Live tissue area at time of outplant</t>
  </si>
  <si>
    <t>Live tissue area 49-weeks post-outplant</t>
  </si>
  <si>
    <t>Indicates whether the fragment fused with one or more other fragments, split into two or more fragments, or neither (n/s)</t>
  </si>
  <si>
    <t>The change in live tissue area calculated by subtracting the initial area from the 49-week area</t>
  </si>
  <si>
    <t>The change in surface area divided by the initial surface area</t>
  </si>
  <si>
    <t>Max growth potential was determined by subtracting the initial surface area of dead and missing fragments from the analysis</t>
  </si>
  <si>
    <t>Initial Number of Frags</t>
  </si>
  <si>
    <t>Missing Fragments</t>
  </si>
  <si>
    <t>Dead Fragments</t>
  </si>
  <si>
    <t>Retention-Mortality</t>
  </si>
  <si>
    <t>Retention and mortality of fragments per array</t>
  </si>
  <si>
    <t>Number of fragments in each array at the time of outplant</t>
  </si>
  <si>
    <t>Number of fragments that were missing at 49-weeks</t>
  </si>
  <si>
    <t>Number of fragments that were completely dead at 49-weeks</t>
  </si>
  <si>
    <r>
      <t xml:space="preserve">Raw unprocessed data tracking growth of </t>
    </r>
    <r>
      <rPr>
        <i/>
        <sz val="11"/>
        <color theme="1"/>
        <rFont val="Calibri"/>
        <family val="2"/>
        <scheme val="minor"/>
      </rPr>
      <t>Acropora palmata</t>
    </r>
    <r>
      <rPr>
        <sz val="11"/>
        <color theme="1"/>
        <rFont val="Calibri"/>
        <family val="2"/>
        <scheme val="minor"/>
      </rPr>
      <t xml:space="preserve"> fragments at time of outplant and at 49-weeks</t>
    </r>
  </si>
  <si>
    <r>
      <rPr>
        <b/>
        <sz val="11"/>
        <color theme="1"/>
        <rFont val="Calibri"/>
        <family val="2"/>
        <scheme val="minor"/>
      </rPr>
      <t>Grow</t>
    </r>
    <r>
      <rPr>
        <sz val="11"/>
        <color theme="1"/>
        <rFont val="Calibri"/>
        <family val="2"/>
        <scheme val="minor"/>
      </rPr>
      <t xml:space="preserve"> - fragment increased in size; </t>
    </r>
    <r>
      <rPr>
        <b/>
        <sz val="11"/>
        <color theme="1"/>
        <rFont val="Calibri"/>
        <family val="2"/>
        <scheme val="minor"/>
      </rPr>
      <t>shrink</t>
    </r>
    <r>
      <rPr>
        <sz val="11"/>
        <color theme="1"/>
        <rFont val="Calibri"/>
        <family val="2"/>
        <scheme val="minor"/>
      </rPr>
      <t xml:space="preserve"> - fragments decreased in size; </t>
    </r>
    <r>
      <rPr>
        <b/>
        <sz val="11"/>
        <color theme="1"/>
        <rFont val="Calibri"/>
        <family val="2"/>
        <scheme val="minor"/>
      </rPr>
      <t>dead</t>
    </r>
    <r>
      <rPr>
        <sz val="11"/>
        <color theme="1"/>
        <rFont val="Calibri"/>
        <family val="2"/>
        <scheme val="minor"/>
      </rPr>
      <t xml:space="preserve"> - fragment dead or missing; </t>
    </r>
    <r>
      <rPr>
        <b/>
        <sz val="11"/>
        <color theme="1"/>
        <rFont val="Calibri"/>
        <family val="2"/>
        <scheme val="minor"/>
      </rPr>
      <t>n/s</t>
    </r>
    <r>
      <rPr>
        <sz val="11"/>
        <color theme="1"/>
        <rFont val="Calibri"/>
        <family val="2"/>
        <scheme val="minor"/>
      </rPr>
      <t xml:space="preserve"> - fragment neither grew nor shrank, or it fused with another fragment or split into two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</si>
</sst>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7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Border="1"/>
    <xf numFmtId="15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1" xfId="0" applyNumberFormat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4" borderId="1" xfId="0" applyFont="1" applyFill="1" applyBorder="1"/>
    <xf numFmtId="0" fontId="1" fillId="4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4" borderId="1" xfId="0" applyFill="1" applyBorder="1"/>
    <xf numFmtId="0" fontId="0" fillId="0" borderId="1" xfId="0" applyBorder="1" applyAlignment="1">
      <alignment horizontal="right"/>
    </xf>
    <xf numFmtId="0" fontId="1" fillId="0" borderId="11" xfId="0" applyFont="1" applyFill="1" applyBorder="1"/>
    <xf numFmtId="0" fontId="3" fillId="0" borderId="1" xfId="0" applyFont="1" applyBorder="1"/>
    <xf numFmtId="0" fontId="0" fillId="4" borderId="1" xfId="0" applyFont="1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9"/>
  <sheetViews>
    <sheetView workbookViewId="0">
      <selection activeCell="C13" sqref="C13"/>
    </sheetView>
  </sheetViews>
  <sheetFormatPr defaultRowHeight="14.4" x14ac:dyDescent="0.3"/>
  <cols>
    <col min="2" max="2" width="36" bestFit="1" customWidth="1"/>
    <col min="3" max="3" width="162.21875" bestFit="1" customWidth="1"/>
  </cols>
  <sheetData>
    <row r="2" spans="1:3" x14ac:dyDescent="0.3">
      <c r="A2" s="29" t="s">
        <v>53</v>
      </c>
      <c r="B2" s="32" t="s">
        <v>54</v>
      </c>
      <c r="C2" s="4" t="s">
        <v>83</v>
      </c>
    </row>
    <row r="3" spans="1:3" x14ac:dyDescent="0.3">
      <c r="A3" s="30"/>
      <c r="B3" s="32" t="s">
        <v>55</v>
      </c>
      <c r="C3" s="4" t="s">
        <v>62</v>
      </c>
    </row>
    <row r="4" spans="1:3" x14ac:dyDescent="0.3">
      <c r="A4" s="30"/>
      <c r="B4" s="32" t="s">
        <v>56</v>
      </c>
      <c r="C4" s="4" t="s">
        <v>60</v>
      </c>
    </row>
    <row r="5" spans="1:3" x14ac:dyDescent="0.3">
      <c r="A5" s="30"/>
      <c r="B5" s="32" t="s">
        <v>57</v>
      </c>
      <c r="C5" s="4" t="s">
        <v>61</v>
      </c>
    </row>
    <row r="6" spans="1:3" x14ac:dyDescent="0.3">
      <c r="A6" s="31"/>
      <c r="B6" s="32" t="s">
        <v>78</v>
      </c>
      <c r="C6" s="4" t="s">
        <v>79</v>
      </c>
    </row>
    <row r="7" spans="1:3" x14ac:dyDescent="0.3">
      <c r="A7" s="4"/>
      <c r="B7" s="4"/>
      <c r="C7" s="4"/>
    </row>
    <row r="8" spans="1:3" x14ac:dyDescent="0.3">
      <c r="A8" s="28" t="s">
        <v>63</v>
      </c>
      <c r="B8" s="32" t="s">
        <v>42</v>
      </c>
      <c r="C8" s="4" t="s">
        <v>66</v>
      </c>
    </row>
    <row r="9" spans="1:3" x14ac:dyDescent="0.3">
      <c r="A9" s="28"/>
      <c r="B9" s="32" t="s">
        <v>64</v>
      </c>
      <c r="C9" s="4" t="s">
        <v>67</v>
      </c>
    </row>
    <row r="10" spans="1:3" x14ac:dyDescent="0.3">
      <c r="A10" s="28"/>
      <c r="B10" s="32" t="s">
        <v>39</v>
      </c>
      <c r="C10" s="4" t="s">
        <v>68</v>
      </c>
    </row>
    <row r="11" spans="1:3" x14ac:dyDescent="0.3">
      <c r="A11" s="28"/>
      <c r="B11" s="32" t="s">
        <v>50</v>
      </c>
      <c r="C11" s="4" t="s">
        <v>69</v>
      </c>
    </row>
    <row r="12" spans="1:3" x14ac:dyDescent="0.3">
      <c r="A12" s="28"/>
      <c r="B12" s="32" t="s">
        <v>51</v>
      </c>
      <c r="C12" s="4" t="s">
        <v>70</v>
      </c>
    </row>
    <row r="13" spans="1:3" x14ac:dyDescent="0.3">
      <c r="A13" s="28"/>
      <c r="B13" s="32" t="s">
        <v>0</v>
      </c>
      <c r="C13" s="4" t="s">
        <v>84</v>
      </c>
    </row>
    <row r="14" spans="1:3" x14ac:dyDescent="0.3">
      <c r="A14" s="28"/>
      <c r="B14" s="32" t="s">
        <v>1</v>
      </c>
      <c r="C14" s="4" t="s">
        <v>71</v>
      </c>
    </row>
    <row r="15" spans="1:3" x14ac:dyDescent="0.3">
      <c r="A15" s="28"/>
      <c r="B15" s="32" t="s">
        <v>46</v>
      </c>
      <c r="C15" s="4" t="s">
        <v>72</v>
      </c>
    </row>
    <row r="16" spans="1:3" x14ac:dyDescent="0.3">
      <c r="A16" s="28"/>
      <c r="B16" s="32" t="s">
        <v>65</v>
      </c>
      <c r="C16" s="4" t="s">
        <v>73</v>
      </c>
    </row>
    <row r="17" spans="1:3" x14ac:dyDescent="0.3">
      <c r="A17" s="28"/>
      <c r="B17" s="36" t="s">
        <v>75</v>
      </c>
      <c r="C17" s="37" t="s">
        <v>80</v>
      </c>
    </row>
    <row r="18" spans="1:3" x14ac:dyDescent="0.3">
      <c r="A18" s="28"/>
      <c r="B18" s="36" t="s">
        <v>76</v>
      </c>
      <c r="C18" s="37" t="s">
        <v>81</v>
      </c>
    </row>
    <row r="19" spans="1:3" x14ac:dyDescent="0.3">
      <c r="A19" s="28"/>
      <c r="B19" s="36" t="s">
        <v>77</v>
      </c>
      <c r="C19" s="37" t="s">
        <v>82</v>
      </c>
    </row>
  </sheetData>
  <mergeCells count="2">
    <mergeCell ref="A2:A6"/>
    <mergeCell ref="A8:A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"/>
  <sheetViews>
    <sheetView zoomScaleNormal="100" workbookViewId="0">
      <selection activeCell="D1" sqref="D1:G1"/>
    </sheetView>
  </sheetViews>
  <sheetFormatPr defaultRowHeight="14.4" x14ac:dyDescent="0.3"/>
  <cols>
    <col min="3" max="3" width="14.109375" bestFit="1" customWidth="1"/>
    <col min="4" max="4" width="12" bestFit="1" customWidth="1"/>
    <col min="5" max="5" width="12.77734375" bestFit="1" customWidth="1"/>
    <col min="16" max="16" width="9.6640625" bestFit="1" customWidth="1"/>
    <col min="18" max="18" width="9.21875" bestFit="1" customWidth="1"/>
    <col min="22" max="23" width="14.88671875" bestFit="1" customWidth="1"/>
    <col min="24" max="24" width="14.77734375" bestFit="1" customWidth="1"/>
  </cols>
  <sheetData>
    <row r="1" spans="1:18" x14ac:dyDescent="0.3">
      <c r="A1" s="27" t="s">
        <v>42</v>
      </c>
      <c r="B1" s="27" t="s">
        <v>58</v>
      </c>
      <c r="C1" s="27" t="s">
        <v>39</v>
      </c>
      <c r="D1" s="27" t="s">
        <v>50</v>
      </c>
      <c r="E1" s="27" t="s">
        <v>51</v>
      </c>
      <c r="F1" s="27" t="s">
        <v>0</v>
      </c>
      <c r="G1" s="27" t="s">
        <v>1</v>
      </c>
      <c r="O1" s="5"/>
      <c r="P1" s="5"/>
      <c r="Q1" s="5"/>
      <c r="R1" s="5"/>
    </row>
    <row r="2" spans="1:18" ht="14.4" customHeight="1" x14ac:dyDescent="0.3">
      <c r="A2" t="s">
        <v>2</v>
      </c>
      <c r="B2">
        <v>0</v>
      </c>
      <c r="C2">
        <v>10.7</v>
      </c>
      <c r="D2">
        <v>4.4461449999999996</v>
      </c>
      <c r="E2">
        <v>28.946401120000001</v>
      </c>
      <c r="F2" t="s">
        <v>3</v>
      </c>
      <c r="G2" t="s">
        <v>4</v>
      </c>
      <c r="I2" s="11" t="s">
        <v>59</v>
      </c>
      <c r="J2" s="11"/>
      <c r="K2" s="11"/>
      <c r="L2" s="11"/>
      <c r="M2" s="11"/>
    </row>
    <row r="3" spans="1:18" ht="14.4" customHeight="1" x14ac:dyDescent="0.3">
      <c r="A3" t="s">
        <v>2</v>
      </c>
      <c r="B3">
        <v>1</v>
      </c>
      <c r="C3">
        <v>11.3</v>
      </c>
      <c r="D3">
        <v>4.4939400000000003</v>
      </c>
      <c r="E3">
        <v>24.836872060000001</v>
      </c>
      <c r="F3" t="s">
        <v>3</v>
      </c>
      <c r="G3" t="s">
        <v>4</v>
      </c>
      <c r="I3" s="11"/>
      <c r="J3" s="11"/>
      <c r="K3" s="11"/>
      <c r="L3" s="11"/>
      <c r="M3" s="11"/>
    </row>
    <row r="4" spans="1:18" ht="14.4" customHeight="1" x14ac:dyDescent="0.3">
      <c r="A4" t="s">
        <v>2</v>
      </c>
      <c r="B4">
        <v>2</v>
      </c>
      <c r="C4">
        <v>10.3</v>
      </c>
      <c r="D4">
        <v>4.3960509999999999</v>
      </c>
      <c r="E4">
        <v>22.0805412099999</v>
      </c>
      <c r="F4" t="s">
        <v>3</v>
      </c>
      <c r="G4" t="s">
        <v>4</v>
      </c>
      <c r="I4" s="11"/>
      <c r="J4" s="11"/>
      <c r="K4" s="11"/>
      <c r="L4" s="11"/>
      <c r="M4" s="11"/>
    </row>
    <row r="5" spans="1:18" ht="14.4" customHeight="1" x14ac:dyDescent="0.3">
      <c r="A5" t="s">
        <v>2</v>
      </c>
      <c r="B5">
        <v>3</v>
      </c>
      <c r="C5">
        <v>9.3000000000000007</v>
      </c>
      <c r="D5">
        <v>4.4678040000000001</v>
      </c>
      <c r="E5">
        <v>19.259287319999999</v>
      </c>
      <c r="F5" t="s">
        <v>3</v>
      </c>
      <c r="G5" t="s">
        <v>4</v>
      </c>
      <c r="I5" s="11"/>
      <c r="J5" s="11"/>
      <c r="K5" s="11"/>
      <c r="L5" s="11"/>
      <c r="M5" s="11"/>
    </row>
    <row r="6" spans="1:18" ht="14.4" customHeight="1" x14ac:dyDescent="0.3">
      <c r="A6" t="s">
        <v>5</v>
      </c>
      <c r="B6">
        <v>0</v>
      </c>
      <c r="C6">
        <v>15.2</v>
      </c>
      <c r="D6">
        <v>8.943676</v>
      </c>
      <c r="E6">
        <v>151.69999999999999</v>
      </c>
      <c r="F6" t="s">
        <v>4</v>
      </c>
      <c r="G6" t="s">
        <v>6</v>
      </c>
      <c r="I6" s="11"/>
      <c r="J6" s="11"/>
      <c r="K6" s="11"/>
      <c r="L6" s="11"/>
      <c r="M6" s="11"/>
    </row>
    <row r="7" spans="1:18" ht="14.4" customHeight="1" x14ac:dyDescent="0.3">
      <c r="A7" t="s">
        <v>5</v>
      </c>
      <c r="B7">
        <v>1</v>
      </c>
      <c r="C7">
        <v>11.4</v>
      </c>
      <c r="D7">
        <v>6.906256</v>
      </c>
      <c r="E7">
        <v>151.69999999999999</v>
      </c>
      <c r="F7" t="s">
        <v>4</v>
      </c>
      <c r="G7" t="s">
        <v>6</v>
      </c>
      <c r="I7" s="11"/>
      <c r="J7" s="11"/>
      <c r="K7" s="11"/>
      <c r="L7" s="11"/>
      <c r="M7" s="11"/>
    </row>
    <row r="8" spans="1:18" ht="14.4" customHeight="1" x14ac:dyDescent="0.3">
      <c r="A8" t="s">
        <v>5</v>
      </c>
      <c r="B8">
        <v>2</v>
      </c>
      <c r="C8">
        <v>9.3000000000000007</v>
      </c>
      <c r="D8">
        <v>3.3888400000000001</v>
      </c>
      <c r="E8">
        <v>151.69999999999999</v>
      </c>
      <c r="F8" t="s">
        <v>4</v>
      </c>
      <c r="G8" t="s">
        <v>6</v>
      </c>
      <c r="I8" s="11"/>
      <c r="J8" s="11"/>
      <c r="K8" s="11"/>
      <c r="L8" s="11"/>
      <c r="M8" s="11"/>
    </row>
    <row r="9" spans="1:18" ht="14.4" customHeight="1" x14ac:dyDescent="0.3">
      <c r="A9" t="s">
        <v>5</v>
      </c>
      <c r="B9">
        <v>3</v>
      </c>
      <c r="C9">
        <v>17</v>
      </c>
      <c r="D9">
        <v>13.436192</v>
      </c>
      <c r="E9">
        <v>151.69999999999999</v>
      </c>
      <c r="F9" t="s">
        <v>4</v>
      </c>
      <c r="G9" t="s">
        <v>6</v>
      </c>
      <c r="I9" s="11"/>
      <c r="J9" s="11"/>
      <c r="K9" s="11"/>
      <c r="L9" s="11"/>
      <c r="M9" s="11"/>
    </row>
    <row r="10" spans="1:18" ht="14.4" customHeight="1" x14ac:dyDescent="0.3">
      <c r="A10" t="s">
        <v>5</v>
      </c>
      <c r="B10">
        <v>4</v>
      </c>
      <c r="C10">
        <v>10.8</v>
      </c>
      <c r="D10">
        <v>4.9248919999999998</v>
      </c>
      <c r="E10">
        <v>151.69999999999999</v>
      </c>
      <c r="F10" t="s">
        <v>4</v>
      </c>
      <c r="G10" t="s">
        <v>6</v>
      </c>
    </row>
    <row r="11" spans="1:18" ht="14.4" customHeight="1" x14ac:dyDescent="0.3">
      <c r="A11" t="s">
        <v>7</v>
      </c>
      <c r="B11">
        <v>0</v>
      </c>
      <c r="C11">
        <v>8.6999999999999993</v>
      </c>
      <c r="D11">
        <v>4.2262674999999996</v>
      </c>
      <c r="E11">
        <v>18.45459765</v>
      </c>
      <c r="F11" t="s">
        <v>3</v>
      </c>
      <c r="G11" t="s">
        <v>4</v>
      </c>
    </row>
    <row r="12" spans="1:18" ht="14.4" customHeight="1" x14ac:dyDescent="0.3">
      <c r="A12" t="s">
        <v>7</v>
      </c>
      <c r="B12">
        <v>1</v>
      </c>
      <c r="C12">
        <v>9.6</v>
      </c>
      <c r="D12">
        <v>4.0323822500000004</v>
      </c>
      <c r="E12">
        <v>21.812916260000002</v>
      </c>
      <c r="F12" t="s">
        <v>3</v>
      </c>
      <c r="G12" t="s">
        <v>4</v>
      </c>
    </row>
    <row r="13" spans="1:18" ht="14.4" customHeight="1" x14ac:dyDescent="0.3">
      <c r="A13" t="s">
        <v>7</v>
      </c>
      <c r="B13">
        <v>2</v>
      </c>
      <c r="C13">
        <v>12.1</v>
      </c>
      <c r="D13">
        <v>6.3760742500000003</v>
      </c>
      <c r="E13">
        <v>49.435739560000002</v>
      </c>
      <c r="F13" t="s">
        <v>4</v>
      </c>
      <c r="G13" t="s">
        <v>6</v>
      </c>
    </row>
    <row r="14" spans="1:18" ht="14.4" customHeight="1" x14ac:dyDescent="0.3">
      <c r="A14" t="s">
        <v>7</v>
      </c>
      <c r="B14">
        <v>3</v>
      </c>
      <c r="C14">
        <v>8.8000000000000007</v>
      </c>
      <c r="D14">
        <v>3.4358967499999999</v>
      </c>
      <c r="E14">
        <v>49.435739560000002</v>
      </c>
      <c r="F14" t="s">
        <v>4</v>
      </c>
      <c r="G14" t="s">
        <v>6</v>
      </c>
    </row>
    <row r="15" spans="1:18" x14ac:dyDescent="0.3">
      <c r="A15" t="s">
        <v>8</v>
      </c>
      <c r="B15">
        <v>0</v>
      </c>
      <c r="C15">
        <v>9.5</v>
      </c>
      <c r="D15">
        <v>5.2397</v>
      </c>
      <c r="E15">
        <v>82.655300499999996</v>
      </c>
      <c r="F15" t="s">
        <v>4</v>
      </c>
      <c r="G15" t="s">
        <v>6</v>
      </c>
    </row>
    <row r="16" spans="1:18" ht="14.4" customHeight="1" x14ac:dyDescent="0.3">
      <c r="A16" t="s">
        <v>8</v>
      </c>
      <c r="B16">
        <v>1</v>
      </c>
      <c r="C16">
        <v>16.7</v>
      </c>
      <c r="D16">
        <v>10.9255</v>
      </c>
      <c r="E16">
        <v>66.561540750000006</v>
      </c>
      <c r="F16" t="s">
        <v>3</v>
      </c>
      <c r="G16" t="s">
        <v>4</v>
      </c>
    </row>
    <row r="17" spans="1:7" ht="14.4" customHeight="1" x14ac:dyDescent="0.3">
      <c r="A17" t="s">
        <v>8</v>
      </c>
      <c r="B17">
        <v>2</v>
      </c>
      <c r="C17">
        <v>14</v>
      </c>
      <c r="D17">
        <v>10.0113</v>
      </c>
      <c r="E17">
        <v>0</v>
      </c>
      <c r="F17" t="s">
        <v>9</v>
      </c>
      <c r="G17" t="s">
        <v>10</v>
      </c>
    </row>
    <row r="18" spans="1:7" ht="14.4" customHeight="1" x14ac:dyDescent="0.3">
      <c r="A18" t="s">
        <v>8</v>
      </c>
      <c r="B18">
        <v>3</v>
      </c>
      <c r="C18">
        <v>10.4</v>
      </c>
      <c r="D18">
        <v>4.5979999999999999</v>
      </c>
      <c r="E18">
        <v>82.655300499999996</v>
      </c>
      <c r="F18" t="s">
        <v>4</v>
      </c>
      <c r="G18" t="s">
        <v>6</v>
      </c>
    </row>
    <row r="19" spans="1:7" x14ac:dyDescent="0.3">
      <c r="A19" t="s">
        <v>11</v>
      </c>
      <c r="B19">
        <v>0</v>
      </c>
      <c r="C19">
        <v>12.6</v>
      </c>
      <c r="D19">
        <v>7.5599932399999998</v>
      </c>
      <c r="E19">
        <v>100.45507734</v>
      </c>
      <c r="F19" t="s">
        <v>4</v>
      </c>
      <c r="G19" t="s">
        <v>6</v>
      </c>
    </row>
    <row r="20" spans="1:7" ht="14.4" customHeight="1" x14ac:dyDescent="0.3">
      <c r="A20" t="s">
        <v>11</v>
      </c>
      <c r="B20">
        <v>1</v>
      </c>
      <c r="C20">
        <v>12.7</v>
      </c>
      <c r="D20">
        <v>6.8989720800000001</v>
      </c>
      <c r="E20">
        <v>100.45507734</v>
      </c>
      <c r="F20" t="s">
        <v>4</v>
      </c>
      <c r="G20" t="s">
        <v>6</v>
      </c>
    </row>
    <row r="21" spans="1:7" ht="14.4" customHeight="1" x14ac:dyDescent="0.3">
      <c r="A21" t="s">
        <v>11</v>
      </c>
      <c r="B21">
        <v>2</v>
      </c>
      <c r="C21">
        <v>16.899999999999999</v>
      </c>
      <c r="D21">
        <v>13.89125232</v>
      </c>
      <c r="E21">
        <v>0</v>
      </c>
      <c r="F21" t="s">
        <v>9</v>
      </c>
      <c r="G21" t="s">
        <v>10</v>
      </c>
    </row>
    <row r="22" spans="1:7" ht="14.4" customHeight="1" x14ac:dyDescent="0.3">
      <c r="A22" t="s">
        <v>11</v>
      </c>
      <c r="B22">
        <v>3</v>
      </c>
      <c r="C22">
        <v>12.8</v>
      </c>
      <c r="D22">
        <v>7.4316061600000003</v>
      </c>
      <c r="E22">
        <v>100.45507734</v>
      </c>
      <c r="F22" t="s">
        <v>4</v>
      </c>
      <c r="G22" t="s">
        <v>6</v>
      </c>
    </row>
    <row r="23" spans="1:7" x14ac:dyDescent="0.3">
      <c r="A23" t="s">
        <v>12</v>
      </c>
      <c r="B23">
        <v>0</v>
      </c>
      <c r="C23">
        <v>10.4</v>
      </c>
      <c r="D23">
        <v>5.0915520000000001</v>
      </c>
      <c r="E23">
        <v>90.329661000000002</v>
      </c>
      <c r="F23" t="s">
        <v>4</v>
      </c>
      <c r="G23" t="s">
        <v>6</v>
      </c>
    </row>
    <row r="24" spans="1:7" x14ac:dyDescent="0.3">
      <c r="A24" t="s">
        <v>12</v>
      </c>
      <c r="B24">
        <v>1</v>
      </c>
      <c r="C24">
        <v>12.8</v>
      </c>
      <c r="D24">
        <v>8.3702879999999897</v>
      </c>
      <c r="E24">
        <v>90.329661000000002</v>
      </c>
      <c r="F24" t="s">
        <v>4</v>
      </c>
      <c r="G24" t="s">
        <v>6</v>
      </c>
    </row>
    <row r="25" spans="1:7" ht="14.4" customHeight="1" x14ac:dyDescent="0.3">
      <c r="A25" t="s">
        <v>12</v>
      </c>
      <c r="B25">
        <v>2</v>
      </c>
      <c r="C25">
        <v>8.1</v>
      </c>
      <c r="D25">
        <v>3.1069439999999999</v>
      </c>
      <c r="E25">
        <v>0</v>
      </c>
      <c r="F25" t="s">
        <v>9</v>
      </c>
      <c r="G25" t="s">
        <v>10</v>
      </c>
    </row>
    <row r="26" spans="1:7" ht="14.4" customHeight="1" x14ac:dyDescent="0.3">
      <c r="A26" t="s">
        <v>12</v>
      </c>
      <c r="B26">
        <v>3</v>
      </c>
      <c r="C26">
        <v>10.6</v>
      </c>
      <c r="D26">
        <v>4.5457919999999996</v>
      </c>
      <c r="E26">
        <v>0</v>
      </c>
      <c r="F26" t="s">
        <v>9</v>
      </c>
      <c r="G26" t="s">
        <v>10</v>
      </c>
    </row>
    <row r="27" spans="1:7" x14ac:dyDescent="0.3">
      <c r="A27" t="s">
        <v>13</v>
      </c>
      <c r="B27">
        <v>0</v>
      </c>
      <c r="C27">
        <v>7.2</v>
      </c>
      <c r="D27">
        <v>2.6572803199999999</v>
      </c>
      <c r="E27">
        <v>21.54099648</v>
      </c>
      <c r="F27" t="s">
        <v>3</v>
      </c>
      <c r="G27" t="s">
        <v>4</v>
      </c>
    </row>
    <row r="28" spans="1:7" x14ac:dyDescent="0.3">
      <c r="A28" t="s">
        <v>13</v>
      </c>
      <c r="B28">
        <v>1</v>
      </c>
      <c r="C28">
        <v>5.9</v>
      </c>
      <c r="D28">
        <v>1.88002351999999</v>
      </c>
      <c r="E28">
        <v>51.103615679999997</v>
      </c>
      <c r="F28" t="s">
        <v>4</v>
      </c>
      <c r="G28" t="s">
        <v>6</v>
      </c>
    </row>
    <row r="29" spans="1:7" ht="14.4" customHeight="1" x14ac:dyDescent="0.3">
      <c r="A29" t="s">
        <v>13</v>
      </c>
      <c r="B29">
        <v>2</v>
      </c>
      <c r="C29">
        <v>9.6</v>
      </c>
      <c r="D29">
        <v>3.3324404799999998</v>
      </c>
      <c r="E29">
        <v>51.103615679999997</v>
      </c>
      <c r="F29" t="s">
        <v>4</v>
      </c>
      <c r="G29" t="s">
        <v>6</v>
      </c>
    </row>
    <row r="30" spans="1:7" ht="14.4" customHeight="1" x14ac:dyDescent="0.3">
      <c r="A30" t="s">
        <v>13</v>
      </c>
      <c r="B30">
        <v>3</v>
      </c>
      <c r="C30">
        <v>8.6999999999999993</v>
      </c>
      <c r="D30">
        <v>3.6348864000000001</v>
      </c>
      <c r="E30">
        <v>0</v>
      </c>
      <c r="F30" t="s">
        <v>9</v>
      </c>
      <c r="G30" t="s">
        <v>10</v>
      </c>
    </row>
    <row r="31" spans="1:7" ht="14.4" customHeight="1" x14ac:dyDescent="0.3">
      <c r="A31" t="s">
        <v>13</v>
      </c>
      <c r="B31">
        <v>4</v>
      </c>
      <c r="C31">
        <v>6.4</v>
      </c>
      <c r="D31">
        <v>2.27303408</v>
      </c>
      <c r="E31">
        <v>31.81279632</v>
      </c>
      <c r="F31" t="s">
        <v>4</v>
      </c>
      <c r="G31" t="s">
        <v>6</v>
      </c>
    </row>
    <row r="32" spans="1:7" ht="14.4" customHeight="1" x14ac:dyDescent="0.3">
      <c r="A32" t="s">
        <v>13</v>
      </c>
      <c r="B32">
        <v>5</v>
      </c>
      <c r="C32">
        <v>8</v>
      </c>
      <c r="D32">
        <v>2.9595724799999998</v>
      </c>
      <c r="E32">
        <v>31.81279632</v>
      </c>
      <c r="F32" t="s">
        <v>4</v>
      </c>
      <c r="G32" t="s">
        <v>6</v>
      </c>
    </row>
    <row r="33" spans="1:7" ht="14.4" customHeight="1" x14ac:dyDescent="0.3">
      <c r="A33" t="s">
        <v>13</v>
      </c>
      <c r="B33">
        <v>6</v>
      </c>
      <c r="C33">
        <v>11.2</v>
      </c>
      <c r="D33">
        <v>5.7658462400000001</v>
      </c>
      <c r="E33">
        <v>0</v>
      </c>
      <c r="F33" t="s">
        <v>9</v>
      </c>
      <c r="G33" t="s">
        <v>10</v>
      </c>
    </row>
    <row r="34" spans="1:7" x14ac:dyDescent="0.3">
      <c r="A34" t="s">
        <v>14</v>
      </c>
      <c r="B34">
        <v>0</v>
      </c>
      <c r="C34">
        <v>11.3</v>
      </c>
      <c r="D34">
        <v>6.0399788799999898</v>
      </c>
      <c r="E34">
        <v>28.831295219999902</v>
      </c>
      <c r="F34" t="s">
        <v>3</v>
      </c>
      <c r="G34" t="s">
        <v>4</v>
      </c>
    </row>
    <row r="35" spans="1:7" ht="14.4" customHeight="1" x14ac:dyDescent="0.3">
      <c r="A35" t="s">
        <v>14</v>
      </c>
      <c r="B35">
        <v>1</v>
      </c>
      <c r="C35">
        <v>11.1</v>
      </c>
      <c r="D35">
        <v>6.2136838399999998</v>
      </c>
      <c r="E35">
        <v>28.046836089999999</v>
      </c>
      <c r="F35" t="s">
        <v>3</v>
      </c>
      <c r="G35" t="s">
        <v>4</v>
      </c>
    </row>
    <row r="36" spans="1:7" ht="14.4" customHeight="1" x14ac:dyDescent="0.3">
      <c r="A36" t="s">
        <v>14</v>
      </c>
      <c r="B36">
        <v>2</v>
      </c>
      <c r="C36">
        <v>10.1</v>
      </c>
      <c r="D36">
        <v>4.2045036799999904</v>
      </c>
      <c r="E36">
        <v>0</v>
      </c>
      <c r="F36" t="s">
        <v>9</v>
      </c>
      <c r="G36" t="s">
        <v>4</v>
      </c>
    </row>
    <row r="37" spans="1:7" ht="14.4" customHeight="1" x14ac:dyDescent="0.3">
      <c r="A37" t="s">
        <v>14</v>
      </c>
      <c r="B37">
        <v>3</v>
      </c>
      <c r="C37">
        <v>15.5</v>
      </c>
      <c r="D37">
        <v>13.049828479999899</v>
      </c>
      <c r="E37">
        <v>37.373146720000001</v>
      </c>
      <c r="F37" t="s">
        <v>3</v>
      </c>
      <c r="G37" t="s">
        <v>4</v>
      </c>
    </row>
    <row r="38" spans="1:7" x14ac:dyDescent="0.3">
      <c r="A38" t="s">
        <v>15</v>
      </c>
      <c r="B38">
        <v>0</v>
      </c>
      <c r="C38">
        <v>16</v>
      </c>
      <c r="D38">
        <v>5.7516031999999999</v>
      </c>
      <c r="E38">
        <v>77.144828489999995</v>
      </c>
      <c r="F38" t="s">
        <v>4</v>
      </c>
      <c r="G38" t="s">
        <v>6</v>
      </c>
    </row>
    <row r="39" spans="1:7" ht="14.4" customHeight="1" x14ac:dyDescent="0.3">
      <c r="A39" t="s">
        <v>15</v>
      </c>
      <c r="B39">
        <v>1</v>
      </c>
      <c r="C39">
        <v>12.1</v>
      </c>
      <c r="D39">
        <v>7.5513855999999997</v>
      </c>
      <c r="E39">
        <v>37.665388800000002</v>
      </c>
      <c r="F39" t="s">
        <v>3</v>
      </c>
      <c r="G39" t="s">
        <v>10</v>
      </c>
    </row>
    <row r="40" spans="1:7" ht="14.4" customHeight="1" x14ac:dyDescent="0.3">
      <c r="A40" t="s">
        <v>15</v>
      </c>
      <c r="B40">
        <v>2</v>
      </c>
      <c r="C40">
        <v>12.2</v>
      </c>
      <c r="D40">
        <v>7.1039385599999996</v>
      </c>
      <c r="E40">
        <v>0</v>
      </c>
      <c r="F40" t="s">
        <v>9</v>
      </c>
      <c r="G40" t="s">
        <v>6</v>
      </c>
    </row>
    <row r="41" spans="1:7" ht="14.4" customHeight="1" x14ac:dyDescent="0.3">
      <c r="A41" t="s">
        <v>15</v>
      </c>
      <c r="B41">
        <v>3</v>
      </c>
      <c r="C41">
        <v>11.8</v>
      </c>
      <c r="D41">
        <v>7.1989657600000001</v>
      </c>
      <c r="E41">
        <v>77.144828489999995</v>
      </c>
      <c r="F41" t="s">
        <v>4</v>
      </c>
      <c r="G41" t="s">
        <v>6</v>
      </c>
    </row>
    <row r="42" spans="1:7" ht="14.4" customHeight="1" x14ac:dyDescent="0.3">
      <c r="A42" t="s">
        <v>16</v>
      </c>
      <c r="B42">
        <v>0</v>
      </c>
      <c r="C42">
        <v>10.9</v>
      </c>
      <c r="D42">
        <v>5.4153511999999902</v>
      </c>
      <c r="E42">
        <v>87.984248479999906</v>
      </c>
      <c r="F42" t="s">
        <v>4</v>
      </c>
      <c r="G42" t="s">
        <v>6</v>
      </c>
    </row>
    <row r="43" spans="1:7" ht="14.4" customHeight="1" x14ac:dyDescent="0.3">
      <c r="A43" t="s">
        <v>16</v>
      </c>
      <c r="B43">
        <v>1</v>
      </c>
      <c r="C43">
        <v>18.5</v>
      </c>
      <c r="D43">
        <v>7.6255718399999903</v>
      </c>
      <c r="E43">
        <v>87.984248479999906</v>
      </c>
      <c r="F43" t="s">
        <v>4</v>
      </c>
      <c r="G43" t="s">
        <v>6</v>
      </c>
    </row>
    <row r="44" spans="1:7" ht="14.4" customHeight="1" x14ac:dyDescent="0.3">
      <c r="A44" t="s">
        <v>16</v>
      </c>
      <c r="B44">
        <v>2</v>
      </c>
      <c r="C44">
        <v>12</v>
      </c>
      <c r="D44">
        <v>7.7231990399999999</v>
      </c>
      <c r="E44">
        <v>87.984248479999906</v>
      </c>
      <c r="F44" t="s">
        <v>4</v>
      </c>
      <c r="G44" t="s">
        <v>6</v>
      </c>
    </row>
    <row r="45" spans="1:7" ht="14.4" customHeight="1" x14ac:dyDescent="0.3">
      <c r="A45" t="s">
        <v>16</v>
      </c>
      <c r="B45">
        <v>3</v>
      </c>
      <c r="C45">
        <v>10.3</v>
      </c>
      <c r="D45">
        <v>5.2212801599999903</v>
      </c>
      <c r="E45">
        <v>87.984248479999906</v>
      </c>
      <c r="F45" t="s">
        <v>4</v>
      </c>
      <c r="G45" t="s">
        <v>6</v>
      </c>
    </row>
    <row r="46" spans="1:7" x14ac:dyDescent="0.3">
      <c r="A46" t="s">
        <v>17</v>
      </c>
      <c r="B46">
        <v>0</v>
      </c>
      <c r="C46">
        <v>10.9</v>
      </c>
      <c r="D46">
        <v>6.0910382500000004</v>
      </c>
      <c r="E46">
        <v>65.251464889999994</v>
      </c>
      <c r="F46" t="s">
        <v>4</v>
      </c>
      <c r="G46" t="s">
        <v>6</v>
      </c>
    </row>
    <row r="47" spans="1:7" ht="14.4" customHeight="1" x14ac:dyDescent="0.3">
      <c r="A47" t="s">
        <v>17</v>
      </c>
      <c r="B47">
        <v>1</v>
      </c>
      <c r="C47">
        <v>14.4</v>
      </c>
      <c r="D47">
        <v>7.7878057500000004</v>
      </c>
      <c r="E47">
        <v>0</v>
      </c>
      <c r="F47" t="s">
        <v>9</v>
      </c>
      <c r="G47" t="s">
        <v>4</v>
      </c>
    </row>
    <row r="48" spans="1:7" ht="14.4" customHeight="1" x14ac:dyDescent="0.3">
      <c r="A48" t="s">
        <v>17</v>
      </c>
      <c r="B48">
        <v>2</v>
      </c>
      <c r="C48">
        <v>13.7</v>
      </c>
      <c r="D48">
        <v>5.7150515000000004</v>
      </c>
      <c r="E48">
        <v>33.411193499999897</v>
      </c>
      <c r="F48" t="s">
        <v>3</v>
      </c>
      <c r="G48" t="s">
        <v>4</v>
      </c>
    </row>
    <row r="49" spans="1:7" ht="14.4" customHeight="1" x14ac:dyDescent="0.3">
      <c r="A49" t="s">
        <v>17</v>
      </c>
      <c r="B49">
        <v>3</v>
      </c>
      <c r="C49">
        <v>12.3</v>
      </c>
      <c r="D49">
        <v>6.5002197500000003</v>
      </c>
      <c r="E49">
        <v>65.251464889999994</v>
      </c>
      <c r="F49" t="s">
        <v>4</v>
      </c>
      <c r="G49" t="s">
        <v>6</v>
      </c>
    </row>
    <row r="50" spans="1:7" x14ac:dyDescent="0.3">
      <c r="A50" t="s">
        <v>18</v>
      </c>
      <c r="B50">
        <v>0</v>
      </c>
      <c r="C50">
        <v>6.7</v>
      </c>
      <c r="D50">
        <v>1.935451</v>
      </c>
      <c r="E50">
        <v>40.734973170000004</v>
      </c>
      <c r="F50" t="s">
        <v>4</v>
      </c>
      <c r="G50" t="s">
        <v>6</v>
      </c>
    </row>
    <row r="51" spans="1:7" ht="14.4" customHeight="1" x14ac:dyDescent="0.3">
      <c r="A51" t="s">
        <v>18</v>
      </c>
      <c r="B51">
        <v>1</v>
      </c>
      <c r="C51">
        <v>8.3000000000000007</v>
      </c>
      <c r="D51">
        <v>3.0943499999999999</v>
      </c>
      <c r="E51">
        <v>0</v>
      </c>
      <c r="F51" t="s">
        <v>9</v>
      </c>
      <c r="G51" t="s">
        <v>10</v>
      </c>
    </row>
    <row r="52" spans="1:7" ht="14.4" customHeight="1" x14ac:dyDescent="0.3">
      <c r="A52" t="s">
        <v>18</v>
      </c>
      <c r="B52">
        <v>2</v>
      </c>
      <c r="C52">
        <v>10</v>
      </c>
      <c r="D52">
        <v>5.6618519999999997</v>
      </c>
      <c r="E52">
        <v>24.966684000000001</v>
      </c>
      <c r="F52" t="s">
        <v>3</v>
      </c>
      <c r="G52" t="s">
        <v>4</v>
      </c>
    </row>
    <row r="53" spans="1:7" ht="14.4" customHeight="1" x14ac:dyDescent="0.3">
      <c r="A53" t="s">
        <v>18</v>
      </c>
      <c r="B53">
        <v>3</v>
      </c>
      <c r="C53">
        <v>11</v>
      </c>
      <c r="D53">
        <v>4.391527</v>
      </c>
      <c r="E53">
        <v>40.734973170000004</v>
      </c>
      <c r="F53" t="s">
        <v>4</v>
      </c>
      <c r="G53" t="s">
        <v>6</v>
      </c>
    </row>
    <row r="54" spans="1:7" ht="14.4" customHeight="1" x14ac:dyDescent="0.3">
      <c r="A54" t="s">
        <v>19</v>
      </c>
      <c r="B54">
        <v>0</v>
      </c>
      <c r="C54">
        <v>14.7</v>
      </c>
      <c r="D54">
        <v>10.169482049999999</v>
      </c>
      <c r="E54">
        <v>91.229156999999901</v>
      </c>
      <c r="F54" t="s">
        <v>4</v>
      </c>
      <c r="G54" t="s">
        <v>6</v>
      </c>
    </row>
    <row r="55" spans="1:7" ht="14.4" customHeight="1" x14ac:dyDescent="0.3">
      <c r="A55" t="s">
        <v>19</v>
      </c>
      <c r="B55">
        <v>1</v>
      </c>
      <c r="C55">
        <v>14.1</v>
      </c>
      <c r="D55">
        <v>8.3311828600000002</v>
      </c>
      <c r="E55">
        <v>91.229156999999901</v>
      </c>
      <c r="F55" t="s">
        <v>4</v>
      </c>
      <c r="G55" t="s">
        <v>6</v>
      </c>
    </row>
    <row r="56" spans="1:7" ht="14.4" customHeight="1" x14ac:dyDescent="0.3">
      <c r="A56" t="s">
        <v>19</v>
      </c>
      <c r="B56">
        <v>2</v>
      </c>
      <c r="C56">
        <v>12.7</v>
      </c>
      <c r="D56">
        <v>8.7877143899999997</v>
      </c>
      <c r="E56">
        <v>91.229156999999901</v>
      </c>
      <c r="F56" t="s">
        <v>4</v>
      </c>
      <c r="G56" t="s">
        <v>6</v>
      </c>
    </row>
    <row r="57" spans="1:7" ht="14.4" customHeight="1" x14ac:dyDescent="0.3">
      <c r="A57" t="s">
        <v>19</v>
      </c>
      <c r="B57">
        <v>3</v>
      </c>
      <c r="C57">
        <v>10.6</v>
      </c>
      <c r="D57">
        <v>4.6547500999999896</v>
      </c>
      <c r="E57">
        <v>21.285239039999901</v>
      </c>
      <c r="F57" t="s">
        <v>3</v>
      </c>
      <c r="G57" t="s">
        <v>4</v>
      </c>
    </row>
    <row r="58" spans="1:7" x14ac:dyDescent="0.3">
      <c r="A58" t="s">
        <v>20</v>
      </c>
      <c r="B58">
        <v>0</v>
      </c>
      <c r="C58">
        <v>7.1</v>
      </c>
      <c r="D58">
        <v>2.0943493100000001</v>
      </c>
      <c r="E58">
        <v>7.1697582000000004</v>
      </c>
      <c r="F58" t="s">
        <v>3</v>
      </c>
      <c r="G58" t="s">
        <v>4</v>
      </c>
    </row>
    <row r="59" spans="1:7" x14ac:dyDescent="0.3">
      <c r="A59" t="s">
        <v>20</v>
      </c>
      <c r="B59">
        <v>1</v>
      </c>
      <c r="C59">
        <v>5</v>
      </c>
      <c r="D59">
        <v>0.71508400000000005</v>
      </c>
      <c r="E59">
        <v>0</v>
      </c>
      <c r="F59" t="s">
        <v>9</v>
      </c>
      <c r="G59" t="s">
        <v>10</v>
      </c>
    </row>
    <row r="60" spans="1:7" ht="14.4" customHeight="1" x14ac:dyDescent="0.3">
      <c r="A60" t="s">
        <v>20</v>
      </c>
      <c r="B60">
        <v>2</v>
      </c>
      <c r="C60">
        <v>5.3</v>
      </c>
      <c r="D60">
        <v>1.53451381</v>
      </c>
      <c r="E60">
        <v>13.135822920000001</v>
      </c>
      <c r="F60" t="s">
        <v>3</v>
      </c>
      <c r="G60" t="s">
        <v>4</v>
      </c>
    </row>
    <row r="61" spans="1:7" ht="14.4" customHeight="1" x14ac:dyDescent="0.3">
      <c r="A61" t="s">
        <v>20</v>
      </c>
      <c r="B61">
        <v>3</v>
      </c>
      <c r="C61">
        <v>7.3</v>
      </c>
      <c r="D61">
        <v>2.1311385</v>
      </c>
      <c r="E61">
        <v>0</v>
      </c>
      <c r="F61" t="s">
        <v>9</v>
      </c>
      <c r="G61" t="s">
        <v>10</v>
      </c>
    </row>
    <row r="62" spans="1:7" x14ac:dyDescent="0.3">
      <c r="A62" t="s">
        <v>21</v>
      </c>
      <c r="B62">
        <v>0</v>
      </c>
      <c r="C62">
        <v>6.6</v>
      </c>
      <c r="D62">
        <v>1.5923437499999999</v>
      </c>
      <c r="E62">
        <v>9.8727680000000007</v>
      </c>
      <c r="F62" t="s">
        <v>3</v>
      </c>
      <c r="G62" t="s">
        <v>4</v>
      </c>
    </row>
    <row r="63" spans="1:7" ht="14.4" customHeight="1" x14ac:dyDescent="0.3">
      <c r="A63" t="s">
        <v>21</v>
      </c>
      <c r="B63">
        <v>1</v>
      </c>
      <c r="C63">
        <v>9.4</v>
      </c>
      <c r="D63">
        <v>2.5164062500000002</v>
      </c>
      <c r="E63">
        <v>22.971008000000001</v>
      </c>
      <c r="F63" t="s">
        <v>3</v>
      </c>
      <c r="G63" t="s">
        <v>4</v>
      </c>
    </row>
    <row r="64" spans="1:7" ht="14.4" customHeight="1" x14ac:dyDescent="0.3">
      <c r="A64" t="s">
        <v>21</v>
      </c>
      <c r="B64">
        <v>2</v>
      </c>
      <c r="C64">
        <v>12.3</v>
      </c>
      <c r="D64">
        <v>4.569375</v>
      </c>
      <c r="E64">
        <v>21.72</v>
      </c>
      <c r="F64" t="s">
        <v>3</v>
      </c>
      <c r="G64" t="s">
        <v>4</v>
      </c>
    </row>
    <row r="65" spans="1:7" ht="14.4" customHeight="1" x14ac:dyDescent="0.3">
      <c r="A65" t="s">
        <v>21</v>
      </c>
      <c r="B65">
        <v>3</v>
      </c>
      <c r="C65">
        <v>7.1</v>
      </c>
      <c r="D65">
        <v>2.4729687500000002</v>
      </c>
      <c r="E65">
        <v>17.129791999999998</v>
      </c>
      <c r="F65" t="s">
        <v>3</v>
      </c>
      <c r="G65" t="s">
        <v>4</v>
      </c>
    </row>
    <row r="66" spans="1:7" ht="14.4" customHeight="1" x14ac:dyDescent="0.3">
      <c r="A66" t="s">
        <v>21</v>
      </c>
      <c r="B66">
        <v>4</v>
      </c>
      <c r="C66">
        <v>9.9</v>
      </c>
      <c r="D66">
        <v>4.3628125000000004</v>
      </c>
      <c r="E66">
        <v>0</v>
      </c>
      <c r="F66" t="s">
        <v>9</v>
      </c>
      <c r="G66" t="s">
        <v>10</v>
      </c>
    </row>
    <row r="67" spans="1:7" x14ac:dyDescent="0.3">
      <c r="A67" t="s">
        <v>22</v>
      </c>
      <c r="B67">
        <v>0</v>
      </c>
      <c r="C67">
        <v>14.9</v>
      </c>
      <c r="D67">
        <v>10.297506309999999</v>
      </c>
      <c r="E67">
        <v>69.797057109999898</v>
      </c>
      <c r="F67" t="s">
        <v>4</v>
      </c>
      <c r="G67" t="s">
        <v>6</v>
      </c>
    </row>
    <row r="68" spans="1:7" ht="14.4" customHeight="1" x14ac:dyDescent="0.3">
      <c r="A68" t="s">
        <v>22</v>
      </c>
      <c r="B68">
        <v>1</v>
      </c>
      <c r="C68">
        <v>9.5</v>
      </c>
      <c r="D68">
        <v>2.7727272299999899</v>
      </c>
      <c r="E68">
        <v>0</v>
      </c>
      <c r="F68" t="s">
        <v>9</v>
      </c>
      <c r="G68" t="s">
        <v>10</v>
      </c>
    </row>
    <row r="69" spans="1:7" ht="14.4" customHeight="1" x14ac:dyDescent="0.3">
      <c r="A69" t="s">
        <v>22</v>
      </c>
      <c r="B69">
        <v>2</v>
      </c>
      <c r="C69">
        <v>12.4</v>
      </c>
      <c r="D69">
        <v>7.7186372900000002</v>
      </c>
      <c r="E69">
        <v>69.797057109999898</v>
      </c>
      <c r="F69" t="s">
        <v>4</v>
      </c>
      <c r="G69" t="s">
        <v>6</v>
      </c>
    </row>
    <row r="70" spans="1:7" ht="14.4" customHeight="1" x14ac:dyDescent="0.3">
      <c r="A70" t="s">
        <v>22</v>
      </c>
      <c r="B70">
        <v>3</v>
      </c>
      <c r="C70">
        <v>9.3000000000000007</v>
      </c>
      <c r="D70">
        <v>5.1850653399999898</v>
      </c>
      <c r="E70">
        <v>69.797057109999898</v>
      </c>
      <c r="F70" t="s">
        <v>4</v>
      </c>
      <c r="G70" t="s">
        <v>6</v>
      </c>
    </row>
    <row r="71" spans="1:7" ht="14.4" customHeight="1" x14ac:dyDescent="0.3">
      <c r="A71" t="s">
        <v>23</v>
      </c>
      <c r="B71">
        <v>0</v>
      </c>
      <c r="C71">
        <v>15.6</v>
      </c>
      <c r="D71">
        <v>9.15123</v>
      </c>
      <c r="E71">
        <v>179.64089233999999</v>
      </c>
      <c r="F71" t="s">
        <v>4</v>
      </c>
      <c r="G71" t="s">
        <v>6</v>
      </c>
    </row>
    <row r="72" spans="1:7" ht="14.4" customHeight="1" x14ac:dyDescent="0.3">
      <c r="A72" t="s">
        <v>23</v>
      </c>
      <c r="B72">
        <v>1</v>
      </c>
      <c r="C72">
        <v>13</v>
      </c>
      <c r="D72">
        <v>7.0143700000000004</v>
      </c>
      <c r="E72">
        <v>179.64089233999999</v>
      </c>
      <c r="F72" t="s">
        <v>4</v>
      </c>
      <c r="G72" t="s">
        <v>6</v>
      </c>
    </row>
    <row r="73" spans="1:7" ht="14.4" customHeight="1" x14ac:dyDescent="0.3">
      <c r="A73" t="s">
        <v>23</v>
      </c>
      <c r="B73">
        <v>2</v>
      </c>
      <c r="C73">
        <v>9.6</v>
      </c>
      <c r="D73">
        <v>5.307544</v>
      </c>
      <c r="E73">
        <v>179.64089233999999</v>
      </c>
      <c r="F73" t="s">
        <v>4</v>
      </c>
      <c r="G73" t="s">
        <v>6</v>
      </c>
    </row>
    <row r="74" spans="1:7" ht="14.4" customHeight="1" x14ac:dyDescent="0.3">
      <c r="A74" t="s">
        <v>23</v>
      </c>
      <c r="B74">
        <v>3</v>
      </c>
      <c r="C74">
        <v>12.5</v>
      </c>
      <c r="D74">
        <v>5.7114419999999999</v>
      </c>
      <c r="E74">
        <v>179.64089233999999</v>
      </c>
      <c r="F74" t="s">
        <v>4</v>
      </c>
      <c r="G74" t="s">
        <v>6</v>
      </c>
    </row>
    <row r="75" spans="1:7" x14ac:dyDescent="0.3">
      <c r="A75" t="s">
        <v>24</v>
      </c>
      <c r="B75">
        <v>0</v>
      </c>
      <c r="C75">
        <v>11.5</v>
      </c>
      <c r="D75">
        <v>6.1436547900000003</v>
      </c>
      <c r="E75">
        <v>0</v>
      </c>
      <c r="F75" t="s">
        <v>9</v>
      </c>
      <c r="G75" t="s">
        <v>10</v>
      </c>
    </row>
    <row r="76" spans="1:7" x14ac:dyDescent="0.3">
      <c r="A76" t="s">
        <v>24</v>
      </c>
      <c r="B76">
        <v>1</v>
      </c>
      <c r="C76">
        <v>8.3000000000000007</v>
      </c>
      <c r="D76">
        <v>2.02721778</v>
      </c>
      <c r="E76">
        <v>28.23522015</v>
      </c>
      <c r="F76" t="s">
        <v>4</v>
      </c>
      <c r="G76" t="s">
        <v>6</v>
      </c>
    </row>
    <row r="77" spans="1:7" ht="14.4" customHeight="1" x14ac:dyDescent="0.3">
      <c r="A77" t="s">
        <v>24</v>
      </c>
      <c r="B77">
        <v>2</v>
      </c>
      <c r="C77">
        <v>8.1999999999999993</v>
      </c>
      <c r="D77">
        <v>3.35391759</v>
      </c>
      <c r="E77">
        <v>28.23522015</v>
      </c>
      <c r="F77" t="s">
        <v>4</v>
      </c>
      <c r="G77" t="s">
        <v>6</v>
      </c>
    </row>
    <row r="78" spans="1:7" ht="14.4" customHeight="1" x14ac:dyDescent="0.3">
      <c r="A78" t="s">
        <v>24</v>
      </c>
      <c r="B78">
        <v>3</v>
      </c>
      <c r="C78">
        <v>10.4</v>
      </c>
      <c r="D78">
        <v>5.2218998999999897</v>
      </c>
      <c r="E78">
        <v>0</v>
      </c>
      <c r="F78" t="s">
        <v>9</v>
      </c>
      <c r="G78" t="s">
        <v>10</v>
      </c>
    </row>
    <row r="79" spans="1:7" ht="14.4" customHeight="1" x14ac:dyDescent="0.3">
      <c r="A79" t="s">
        <v>25</v>
      </c>
      <c r="B79">
        <v>0</v>
      </c>
      <c r="C79">
        <v>9.4</v>
      </c>
      <c r="D79">
        <v>3.3017491799999901</v>
      </c>
      <c r="E79">
        <v>20.14736912</v>
      </c>
      <c r="F79" t="s">
        <v>4</v>
      </c>
      <c r="G79" t="s">
        <v>6</v>
      </c>
    </row>
    <row r="80" spans="1:7" ht="14.4" customHeight="1" x14ac:dyDescent="0.3">
      <c r="A80" t="s">
        <v>25</v>
      </c>
      <c r="B80">
        <v>1</v>
      </c>
      <c r="C80">
        <v>5.4</v>
      </c>
      <c r="D80">
        <v>1.5550510499999901</v>
      </c>
      <c r="E80">
        <v>20.14736912</v>
      </c>
      <c r="F80" t="s">
        <v>4</v>
      </c>
      <c r="G80" t="s">
        <v>6</v>
      </c>
    </row>
    <row r="81" spans="1:7" ht="14.4" customHeight="1" x14ac:dyDescent="0.3">
      <c r="A81" t="s">
        <v>25</v>
      </c>
      <c r="B81">
        <v>2</v>
      </c>
      <c r="C81">
        <v>9.6999999999999993</v>
      </c>
      <c r="D81">
        <v>3.9430705499999901</v>
      </c>
      <c r="E81">
        <v>17.861772160000001</v>
      </c>
      <c r="F81" t="s">
        <v>3</v>
      </c>
      <c r="G81" t="s">
        <v>4</v>
      </c>
    </row>
    <row r="82" spans="1:7" ht="14.4" customHeight="1" x14ac:dyDescent="0.3">
      <c r="A82" t="s">
        <v>25</v>
      </c>
      <c r="B82">
        <v>3</v>
      </c>
      <c r="C82">
        <v>9.6999999999999993</v>
      </c>
      <c r="D82">
        <v>4.4753226299999902</v>
      </c>
      <c r="E82">
        <v>16.204484319999999</v>
      </c>
      <c r="F82" t="s">
        <v>3</v>
      </c>
      <c r="G82" t="s">
        <v>4</v>
      </c>
    </row>
    <row r="83" spans="1:7" ht="14.4" customHeight="1" x14ac:dyDescent="0.3">
      <c r="A83" t="s">
        <v>26</v>
      </c>
      <c r="B83">
        <v>0</v>
      </c>
      <c r="C83">
        <v>11.2</v>
      </c>
      <c r="D83">
        <v>3.4032720400000001</v>
      </c>
      <c r="E83">
        <v>25.954870589999999</v>
      </c>
      <c r="F83" t="s">
        <v>3</v>
      </c>
      <c r="G83" t="s">
        <v>10</v>
      </c>
    </row>
    <row r="84" spans="1:7" ht="14.4" customHeight="1" x14ac:dyDescent="0.3">
      <c r="A84" t="s">
        <v>26</v>
      </c>
      <c r="B84">
        <v>1</v>
      </c>
      <c r="C84">
        <v>10.1</v>
      </c>
      <c r="D84">
        <v>4.9042892799999898</v>
      </c>
      <c r="E84">
        <v>20.9449373399999</v>
      </c>
      <c r="F84" t="s">
        <v>3</v>
      </c>
      <c r="G84" t="s">
        <v>4</v>
      </c>
    </row>
    <row r="85" spans="1:7" ht="14.4" customHeight="1" x14ac:dyDescent="0.3">
      <c r="A85" t="s">
        <v>26</v>
      </c>
      <c r="B85">
        <v>2</v>
      </c>
      <c r="C85">
        <v>8.5</v>
      </c>
      <c r="D85">
        <v>2.7596739600000002</v>
      </c>
      <c r="E85">
        <v>12.063019769999901</v>
      </c>
      <c r="F85" t="s">
        <v>3</v>
      </c>
      <c r="G85" t="s">
        <v>4</v>
      </c>
    </row>
    <row r="86" spans="1:7" ht="14.4" customHeight="1" x14ac:dyDescent="0.3">
      <c r="A86" t="s">
        <v>26</v>
      </c>
      <c r="B86">
        <v>3</v>
      </c>
      <c r="C86">
        <v>11.5</v>
      </c>
      <c r="D86">
        <v>6.1078896</v>
      </c>
      <c r="E86">
        <v>18.089902439999999</v>
      </c>
      <c r="F86" t="s">
        <v>3</v>
      </c>
      <c r="G86" t="s">
        <v>4</v>
      </c>
    </row>
    <row r="87" spans="1:7" ht="14.4" customHeight="1" x14ac:dyDescent="0.3">
      <c r="A87" t="s">
        <v>27</v>
      </c>
      <c r="B87">
        <v>0</v>
      </c>
      <c r="C87">
        <v>5.8</v>
      </c>
      <c r="D87">
        <v>1.33374912</v>
      </c>
      <c r="E87">
        <v>60.031369000000005</v>
      </c>
      <c r="F87" t="s">
        <v>4</v>
      </c>
      <c r="G87" t="s">
        <v>6</v>
      </c>
    </row>
    <row r="88" spans="1:7" x14ac:dyDescent="0.3">
      <c r="A88" t="s">
        <v>27</v>
      </c>
      <c r="B88">
        <v>1</v>
      </c>
      <c r="C88">
        <v>9.8000000000000007</v>
      </c>
      <c r="D88">
        <v>3.9210969599999901</v>
      </c>
      <c r="E88">
        <v>0</v>
      </c>
      <c r="F88" t="s">
        <v>9</v>
      </c>
      <c r="G88" t="s">
        <v>10</v>
      </c>
    </row>
    <row r="89" spans="1:7" ht="14.4" customHeight="1" x14ac:dyDescent="0.3">
      <c r="A89" t="s">
        <v>27</v>
      </c>
      <c r="B89">
        <v>2</v>
      </c>
      <c r="C89">
        <v>13.1</v>
      </c>
      <c r="D89">
        <v>5.8667769599999904</v>
      </c>
      <c r="E89">
        <v>60.031369000000005</v>
      </c>
      <c r="F89" t="s">
        <v>4</v>
      </c>
      <c r="G89" t="s">
        <v>6</v>
      </c>
    </row>
    <row r="90" spans="1:7" ht="14.4" customHeight="1" x14ac:dyDescent="0.3">
      <c r="A90" t="s">
        <v>27</v>
      </c>
      <c r="B90">
        <v>3</v>
      </c>
      <c r="C90">
        <v>7.4</v>
      </c>
      <c r="D90">
        <v>2.6593670399999998</v>
      </c>
      <c r="E90">
        <v>60.031369000000005</v>
      </c>
      <c r="F90" t="s">
        <v>4</v>
      </c>
      <c r="G90" t="s">
        <v>6</v>
      </c>
    </row>
    <row r="91" spans="1:7" ht="14.4" customHeight="1" x14ac:dyDescent="0.3">
      <c r="A91" t="s">
        <v>28</v>
      </c>
      <c r="B91">
        <v>0</v>
      </c>
      <c r="C91">
        <v>8.3000000000000007</v>
      </c>
      <c r="D91">
        <v>2.1104723199999902</v>
      </c>
      <c r="E91">
        <v>47.068852</v>
      </c>
      <c r="F91" t="s">
        <v>4</v>
      </c>
      <c r="G91" t="s">
        <v>6</v>
      </c>
    </row>
    <row r="92" spans="1:7" ht="14.4" customHeight="1" x14ac:dyDescent="0.3">
      <c r="A92" t="s">
        <v>28</v>
      </c>
      <c r="B92">
        <v>1</v>
      </c>
      <c r="C92">
        <v>9.1999999999999993</v>
      </c>
      <c r="D92">
        <v>3.4683827199999899</v>
      </c>
      <c r="E92">
        <v>47.068852</v>
      </c>
      <c r="F92" t="s">
        <v>4</v>
      </c>
      <c r="G92" t="s">
        <v>6</v>
      </c>
    </row>
    <row r="93" spans="1:7" ht="14.4" customHeight="1" x14ac:dyDescent="0.3">
      <c r="A93" t="s">
        <v>28</v>
      </c>
      <c r="B93">
        <v>2</v>
      </c>
      <c r="C93">
        <v>8.3000000000000007</v>
      </c>
      <c r="D93">
        <v>2.64976448</v>
      </c>
      <c r="E93">
        <v>26.7355345</v>
      </c>
      <c r="F93" t="s">
        <v>3</v>
      </c>
      <c r="G93" t="s">
        <v>4</v>
      </c>
    </row>
    <row r="94" spans="1:7" ht="14.4" customHeight="1" x14ac:dyDescent="0.3">
      <c r="A94" t="s">
        <v>28</v>
      </c>
      <c r="B94">
        <v>3</v>
      </c>
      <c r="C94">
        <v>13.1</v>
      </c>
      <c r="D94">
        <v>8.5753184000000005</v>
      </c>
      <c r="E94">
        <v>45.454714750000001</v>
      </c>
      <c r="F94" t="s">
        <v>3</v>
      </c>
      <c r="G94" t="s">
        <v>4</v>
      </c>
    </row>
    <row r="95" spans="1:7" x14ac:dyDescent="0.3">
      <c r="A95" t="s">
        <v>29</v>
      </c>
      <c r="B95">
        <v>0</v>
      </c>
      <c r="C95">
        <v>12.1</v>
      </c>
      <c r="D95">
        <v>4.5572948999999996</v>
      </c>
      <c r="E95">
        <v>0</v>
      </c>
      <c r="F95" t="s">
        <v>9</v>
      </c>
      <c r="G95" t="s">
        <v>10</v>
      </c>
    </row>
    <row r="96" spans="1:7" x14ac:dyDescent="0.3">
      <c r="A96" t="s">
        <v>29</v>
      </c>
      <c r="B96">
        <v>1</v>
      </c>
      <c r="C96">
        <v>10</v>
      </c>
      <c r="D96">
        <v>4.6765066499999897</v>
      </c>
      <c r="E96">
        <v>0</v>
      </c>
      <c r="F96" t="s">
        <v>9</v>
      </c>
      <c r="G96" t="s">
        <v>10</v>
      </c>
    </row>
    <row r="97" spans="1:7" ht="14.4" customHeight="1" x14ac:dyDescent="0.3">
      <c r="A97" t="s">
        <v>29</v>
      </c>
      <c r="B97">
        <v>2</v>
      </c>
      <c r="C97">
        <v>14.2</v>
      </c>
      <c r="D97">
        <v>8.5455523799999895</v>
      </c>
      <c r="E97">
        <v>40.935552000000001</v>
      </c>
      <c r="F97" t="s">
        <v>4</v>
      </c>
      <c r="G97" t="s">
        <v>6</v>
      </c>
    </row>
    <row r="98" spans="1:7" ht="14.4" customHeight="1" x14ac:dyDescent="0.3">
      <c r="A98" t="s">
        <v>29</v>
      </c>
      <c r="B98">
        <v>3</v>
      </c>
      <c r="C98">
        <v>15.1</v>
      </c>
      <c r="D98">
        <v>10.194156269999899</v>
      </c>
      <c r="E98">
        <v>40.935552000000001</v>
      </c>
      <c r="F98" t="s">
        <v>4</v>
      </c>
      <c r="G98" t="s">
        <v>6</v>
      </c>
    </row>
    <row r="99" spans="1:7" x14ac:dyDescent="0.3">
      <c r="A99" t="s">
        <v>30</v>
      </c>
      <c r="B99">
        <v>0</v>
      </c>
      <c r="C99">
        <v>9.9</v>
      </c>
      <c r="D99">
        <v>5.2712041599999999</v>
      </c>
      <c r="E99">
        <v>0</v>
      </c>
      <c r="F99" t="s">
        <v>9</v>
      </c>
      <c r="G99" t="s">
        <v>10</v>
      </c>
    </row>
    <row r="100" spans="1:7" ht="14.4" customHeight="1" x14ac:dyDescent="0.3">
      <c r="A100" t="s">
        <v>30</v>
      </c>
      <c r="B100">
        <v>2</v>
      </c>
      <c r="C100">
        <v>8.5</v>
      </c>
      <c r="D100">
        <v>3.3735847999999899</v>
      </c>
      <c r="E100">
        <v>30.580008800000002</v>
      </c>
      <c r="F100" t="s">
        <v>3</v>
      </c>
      <c r="G100" t="s">
        <v>4</v>
      </c>
    </row>
    <row r="101" spans="1:7" ht="14.4" customHeight="1" x14ac:dyDescent="0.3">
      <c r="A101" t="s">
        <v>30</v>
      </c>
      <c r="B101">
        <v>3</v>
      </c>
      <c r="C101">
        <v>12.6</v>
      </c>
      <c r="D101">
        <v>6.3525538399999997</v>
      </c>
      <c r="E101">
        <v>49.556212159999902</v>
      </c>
      <c r="F101" t="s">
        <v>3</v>
      </c>
      <c r="G101" t="s">
        <v>10</v>
      </c>
    </row>
    <row r="102" spans="1:7" ht="14.4" customHeight="1" x14ac:dyDescent="0.3">
      <c r="A102" t="s">
        <v>30</v>
      </c>
      <c r="B102">
        <v>4</v>
      </c>
      <c r="C102">
        <v>8</v>
      </c>
      <c r="D102">
        <v>3.2590702399999998</v>
      </c>
      <c r="E102">
        <v>17.593016479999999</v>
      </c>
      <c r="F102" t="s">
        <v>3</v>
      </c>
      <c r="G102" t="s">
        <v>4</v>
      </c>
    </row>
    <row r="103" spans="1:7" ht="14.4" customHeight="1" x14ac:dyDescent="0.3">
      <c r="A103" t="s">
        <v>31</v>
      </c>
      <c r="B103">
        <v>0</v>
      </c>
      <c r="C103">
        <v>4.3</v>
      </c>
      <c r="D103">
        <v>0.77335199999999904</v>
      </c>
      <c r="E103">
        <v>77.072493960000003</v>
      </c>
      <c r="F103" t="s">
        <v>4</v>
      </c>
      <c r="G103" t="s">
        <v>6</v>
      </c>
    </row>
    <row r="104" spans="1:7" ht="14.4" customHeight="1" x14ac:dyDescent="0.3">
      <c r="A104" t="s">
        <v>31</v>
      </c>
      <c r="B104">
        <v>1</v>
      </c>
      <c r="C104">
        <v>9.4</v>
      </c>
      <c r="D104">
        <v>2.7994680000000001</v>
      </c>
      <c r="E104">
        <v>77.072493960000003</v>
      </c>
      <c r="F104" t="s">
        <v>4</v>
      </c>
      <c r="G104" t="s">
        <v>6</v>
      </c>
    </row>
    <row r="105" spans="1:7" ht="14.4" customHeight="1" x14ac:dyDescent="0.3">
      <c r="A105" t="s">
        <v>31</v>
      </c>
      <c r="B105">
        <v>2</v>
      </c>
      <c r="C105">
        <v>8</v>
      </c>
      <c r="D105">
        <v>2.6585639999999899</v>
      </c>
      <c r="E105">
        <v>77.072493960000003</v>
      </c>
      <c r="F105" t="s">
        <v>4</v>
      </c>
      <c r="G105" t="s">
        <v>6</v>
      </c>
    </row>
    <row r="106" spans="1:7" ht="14.4" customHeight="1" x14ac:dyDescent="0.3">
      <c r="A106" t="s">
        <v>31</v>
      </c>
      <c r="B106">
        <v>3</v>
      </c>
      <c r="C106">
        <v>4.8</v>
      </c>
      <c r="D106">
        <v>1.176696</v>
      </c>
      <c r="E106">
        <v>77.072493960000003</v>
      </c>
      <c r="F106" t="s">
        <v>4</v>
      </c>
      <c r="G106" t="s">
        <v>6</v>
      </c>
    </row>
    <row r="107" spans="1:7" ht="14.4" customHeight="1" x14ac:dyDescent="0.3">
      <c r="A107" t="s">
        <v>31</v>
      </c>
      <c r="B107">
        <v>4</v>
      </c>
      <c r="C107">
        <v>10.4</v>
      </c>
      <c r="D107">
        <v>2.9789279999999998</v>
      </c>
      <c r="E107">
        <v>77.072493960000003</v>
      </c>
      <c r="F107" t="s">
        <v>4</v>
      </c>
      <c r="G107" t="s">
        <v>6</v>
      </c>
    </row>
    <row r="108" spans="1:7" x14ac:dyDescent="0.3">
      <c r="A108" t="s">
        <v>33</v>
      </c>
      <c r="B108">
        <v>0</v>
      </c>
      <c r="C108">
        <v>14</v>
      </c>
      <c r="D108">
        <v>6.2963180799999998</v>
      </c>
      <c r="E108">
        <v>119.28230911999999</v>
      </c>
      <c r="F108" t="s">
        <v>4</v>
      </c>
      <c r="G108" t="s">
        <v>6</v>
      </c>
    </row>
    <row r="109" spans="1:7" x14ac:dyDescent="0.3">
      <c r="A109" t="s">
        <v>33</v>
      </c>
      <c r="B109">
        <v>1</v>
      </c>
      <c r="C109">
        <v>10.6</v>
      </c>
      <c r="D109">
        <v>6.4412524799999904</v>
      </c>
      <c r="E109">
        <v>119.28230911999999</v>
      </c>
      <c r="F109" t="s">
        <v>4</v>
      </c>
      <c r="G109" t="s">
        <v>6</v>
      </c>
    </row>
    <row r="110" spans="1:7" x14ac:dyDescent="0.3">
      <c r="A110" t="s">
        <v>33</v>
      </c>
      <c r="B110">
        <v>2</v>
      </c>
      <c r="C110">
        <v>10.199999999999999</v>
      </c>
      <c r="D110">
        <v>3.0250188800000002</v>
      </c>
      <c r="E110">
        <v>27.032753279999898</v>
      </c>
      <c r="F110" t="s">
        <v>3</v>
      </c>
      <c r="G110" t="s">
        <v>4</v>
      </c>
    </row>
    <row r="111" spans="1:7" ht="14.4" customHeight="1" x14ac:dyDescent="0.3">
      <c r="A111" t="s">
        <v>33</v>
      </c>
      <c r="B111">
        <v>3</v>
      </c>
      <c r="C111">
        <v>12.4</v>
      </c>
      <c r="D111">
        <v>6.3618630399999896</v>
      </c>
      <c r="E111">
        <v>39.729331199999997</v>
      </c>
      <c r="F111" t="s">
        <v>3</v>
      </c>
      <c r="G111" t="s">
        <v>4</v>
      </c>
    </row>
    <row r="112" spans="1:7" ht="14.4" customHeight="1" x14ac:dyDescent="0.3">
      <c r="A112" t="s">
        <v>32</v>
      </c>
      <c r="B112">
        <v>0</v>
      </c>
      <c r="C112">
        <v>8.6</v>
      </c>
      <c r="D112">
        <v>3.42072675</v>
      </c>
      <c r="E112">
        <v>24.626582280000001</v>
      </c>
      <c r="F112" t="s">
        <v>3</v>
      </c>
      <c r="G112" t="s">
        <v>10</v>
      </c>
    </row>
    <row r="113" spans="1:7" ht="14.4" customHeight="1" x14ac:dyDescent="0.3">
      <c r="A113" t="s">
        <v>32</v>
      </c>
      <c r="B113">
        <v>1</v>
      </c>
      <c r="C113">
        <v>9.9</v>
      </c>
      <c r="D113">
        <v>4.3732867500000001</v>
      </c>
      <c r="E113">
        <v>0</v>
      </c>
      <c r="F113" t="s">
        <v>9</v>
      </c>
      <c r="G113" t="s">
        <v>10</v>
      </c>
    </row>
    <row r="114" spans="1:7" ht="14.4" customHeight="1" x14ac:dyDescent="0.3">
      <c r="A114" t="s">
        <v>32</v>
      </c>
      <c r="B114">
        <v>2</v>
      </c>
      <c r="C114">
        <v>6.4</v>
      </c>
      <c r="D114">
        <v>2.0541779999999998</v>
      </c>
      <c r="E114">
        <v>0</v>
      </c>
      <c r="F114" t="s">
        <v>9</v>
      </c>
      <c r="G114" t="s">
        <v>10</v>
      </c>
    </row>
    <row r="115" spans="1:7" ht="14.4" customHeight="1" x14ac:dyDescent="0.3">
      <c r="A115" t="s">
        <v>32</v>
      </c>
      <c r="B115">
        <v>3</v>
      </c>
      <c r="C115">
        <v>12.4</v>
      </c>
      <c r="D115">
        <v>6.7719959999999899</v>
      </c>
      <c r="E115">
        <v>0</v>
      </c>
      <c r="F115" t="s">
        <v>9</v>
      </c>
      <c r="G115" t="s">
        <v>10</v>
      </c>
    </row>
  </sheetData>
  <sortState ref="A2:K115">
    <sortCondition ref="A2:A115"/>
    <sortCondition ref="B2:B115"/>
  </sortState>
  <mergeCells count="1">
    <mergeCell ref="I2:M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3"/>
  <sheetViews>
    <sheetView workbookViewId="0">
      <selection activeCell="H1" sqref="H1:I1"/>
    </sheetView>
  </sheetViews>
  <sheetFormatPr defaultRowHeight="14.4" x14ac:dyDescent="0.3"/>
  <cols>
    <col min="3" max="3" width="14.109375" bestFit="1" customWidth="1"/>
    <col min="8" max="9" width="12" bestFit="1" customWidth="1"/>
    <col min="19" max="19" width="12" bestFit="1" customWidth="1"/>
    <col min="21" max="21" width="12" bestFit="1" customWidth="1"/>
  </cols>
  <sheetData>
    <row r="1" spans="1:27" s="12" customFormat="1" x14ac:dyDescent="0.3">
      <c r="A1" s="27" t="s">
        <v>42</v>
      </c>
      <c r="B1" s="27" t="s">
        <v>49</v>
      </c>
      <c r="C1" s="27" t="s">
        <v>39</v>
      </c>
      <c r="D1" s="27" t="s">
        <v>50</v>
      </c>
      <c r="E1" s="27" t="s">
        <v>51</v>
      </c>
      <c r="F1" s="27" t="s">
        <v>0</v>
      </c>
      <c r="G1" s="27" t="s">
        <v>1</v>
      </c>
      <c r="H1" s="6" t="s">
        <v>46</v>
      </c>
      <c r="I1" s="6" t="s">
        <v>65</v>
      </c>
    </row>
    <row r="2" spans="1:27" x14ac:dyDescent="0.3">
      <c r="A2" t="s">
        <v>2</v>
      </c>
      <c r="B2">
        <v>0</v>
      </c>
      <c r="C2">
        <v>10.7</v>
      </c>
      <c r="D2">
        <v>4.4461449999999996</v>
      </c>
      <c r="E2">
        <v>28.946401120000001</v>
      </c>
      <c r="F2" t="s">
        <v>3</v>
      </c>
      <c r="G2" t="s">
        <v>4</v>
      </c>
      <c r="H2">
        <f t="shared" ref="H2:H14" si="0">E2-D2</f>
        <v>24.500256120000003</v>
      </c>
      <c r="I2">
        <f>((H2/D2))</f>
        <v>5.5104491913781501</v>
      </c>
      <c r="M2" s="13" t="s">
        <v>52</v>
      </c>
      <c r="N2" s="13"/>
      <c r="O2" s="13"/>
      <c r="P2" s="13"/>
    </row>
    <row r="3" spans="1:27" x14ac:dyDescent="0.3">
      <c r="A3" t="s">
        <v>2</v>
      </c>
      <c r="B3">
        <v>1</v>
      </c>
      <c r="C3">
        <v>11.3</v>
      </c>
      <c r="D3">
        <v>4.4939400000000003</v>
      </c>
      <c r="E3">
        <v>24.836872060000001</v>
      </c>
      <c r="F3" t="s">
        <v>3</v>
      </c>
      <c r="G3" t="s">
        <v>4</v>
      </c>
      <c r="H3">
        <f t="shared" si="0"/>
        <v>20.342932060000003</v>
      </c>
      <c r="I3">
        <f t="shared" ref="I3:I66" si="1">((H3/D3))</f>
        <v>4.5267475889753763</v>
      </c>
      <c r="M3" s="13"/>
      <c r="N3" s="13"/>
      <c r="O3" s="13"/>
      <c r="P3" s="13"/>
    </row>
    <row r="4" spans="1:27" x14ac:dyDescent="0.3">
      <c r="A4" t="s">
        <v>2</v>
      </c>
      <c r="B4">
        <v>2</v>
      </c>
      <c r="C4">
        <v>10.3</v>
      </c>
      <c r="D4">
        <v>4.3960509999999999</v>
      </c>
      <c r="E4">
        <v>22.0805412099999</v>
      </c>
      <c r="F4" t="s">
        <v>3</v>
      </c>
      <c r="G4" t="s">
        <v>4</v>
      </c>
      <c r="H4">
        <f t="shared" si="0"/>
        <v>17.6844902099999</v>
      </c>
      <c r="I4">
        <f t="shared" si="1"/>
        <v>4.0228127949379795</v>
      </c>
      <c r="M4" s="13"/>
      <c r="N4" s="13"/>
      <c r="O4" s="13"/>
      <c r="P4" s="13"/>
    </row>
    <row r="5" spans="1:27" x14ac:dyDescent="0.3">
      <c r="A5" t="s">
        <v>2</v>
      </c>
      <c r="B5">
        <v>3</v>
      </c>
      <c r="C5">
        <v>9.3000000000000007</v>
      </c>
      <c r="D5">
        <v>4.4678040000000001</v>
      </c>
      <c r="E5">
        <v>19.259287319999999</v>
      </c>
      <c r="F5" t="s">
        <v>3</v>
      </c>
      <c r="G5" t="s">
        <v>4</v>
      </c>
      <c r="H5">
        <f t="shared" si="0"/>
        <v>14.791483319999998</v>
      </c>
      <c r="I5">
        <f t="shared" si="1"/>
        <v>3.3106831275499098</v>
      </c>
      <c r="M5" s="13"/>
      <c r="N5" s="13"/>
      <c r="O5" s="13"/>
      <c r="P5" s="13"/>
    </row>
    <row r="6" spans="1:27" x14ac:dyDescent="0.3">
      <c r="A6" t="s">
        <v>5</v>
      </c>
      <c r="B6">
        <v>0</v>
      </c>
      <c r="C6">
        <v>15.2</v>
      </c>
      <c r="D6">
        <v>8.943676</v>
      </c>
      <c r="E6">
        <v>30.339999999999996</v>
      </c>
      <c r="F6" t="s">
        <v>4</v>
      </c>
      <c r="G6" t="s">
        <v>6</v>
      </c>
      <c r="H6">
        <f t="shared" si="0"/>
        <v>21.396323999999996</v>
      </c>
      <c r="I6">
        <f t="shared" si="1"/>
        <v>2.3923411357924858</v>
      </c>
      <c r="M6" s="13"/>
      <c r="N6" s="13"/>
      <c r="O6" s="13"/>
      <c r="P6" s="13"/>
    </row>
    <row r="7" spans="1:27" x14ac:dyDescent="0.3">
      <c r="A7" t="s">
        <v>5</v>
      </c>
      <c r="B7">
        <v>1</v>
      </c>
      <c r="C7">
        <v>11.4</v>
      </c>
      <c r="D7">
        <v>6.906256</v>
      </c>
      <c r="E7">
        <v>30.339999999999996</v>
      </c>
      <c r="F7" t="s">
        <v>4</v>
      </c>
      <c r="G7" t="s">
        <v>6</v>
      </c>
      <c r="H7">
        <f t="shared" si="0"/>
        <v>23.433743999999997</v>
      </c>
      <c r="I7">
        <f t="shared" si="1"/>
        <v>3.3931183552998903</v>
      </c>
      <c r="M7" s="13"/>
      <c r="N7" s="13"/>
      <c r="O7" s="13"/>
      <c r="P7" s="13"/>
    </row>
    <row r="8" spans="1:27" x14ac:dyDescent="0.3">
      <c r="A8" t="s">
        <v>5</v>
      </c>
      <c r="B8">
        <v>2</v>
      </c>
      <c r="C8">
        <v>9.3000000000000007</v>
      </c>
      <c r="D8">
        <v>3.3888400000000001</v>
      </c>
      <c r="E8">
        <v>30.339999999999996</v>
      </c>
      <c r="F8" t="s">
        <v>4</v>
      </c>
      <c r="G8" t="s">
        <v>6</v>
      </c>
      <c r="H8">
        <f t="shared" si="0"/>
        <v>26.951159999999994</v>
      </c>
      <c r="I8">
        <f t="shared" si="1"/>
        <v>7.95291604206749</v>
      </c>
    </row>
    <row r="9" spans="1:27" x14ac:dyDescent="0.3">
      <c r="A9" t="s">
        <v>5</v>
      </c>
      <c r="B9">
        <v>3</v>
      </c>
      <c r="C9">
        <v>17</v>
      </c>
      <c r="D9">
        <v>13.436192</v>
      </c>
      <c r="E9">
        <v>30.339999999999996</v>
      </c>
      <c r="F9" t="s">
        <v>4</v>
      </c>
      <c r="G9" t="s">
        <v>6</v>
      </c>
      <c r="H9">
        <f t="shared" si="0"/>
        <v>16.903807999999998</v>
      </c>
      <c r="I9">
        <f t="shared" si="1"/>
        <v>1.2580802655990624</v>
      </c>
    </row>
    <row r="10" spans="1:27" x14ac:dyDescent="0.3">
      <c r="A10" t="s">
        <v>5</v>
      </c>
      <c r="B10">
        <v>4</v>
      </c>
      <c r="C10">
        <v>10.8</v>
      </c>
      <c r="D10">
        <v>4.9248919999999998</v>
      </c>
      <c r="E10">
        <v>30.339999999999996</v>
      </c>
      <c r="F10" t="s">
        <v>4</v>
      </c>
      <c r="G10" t="s">
        <v>6</v>
      </c>
      <c r="H10">
        <f t="shared" si="0"/>
        <v>25.415107999999996</v>
      </c>
      <c r="I10">
        <f t="shared" si="1"/>
        <v>5.1605411854716809</v>
      </c>
    </row>
    <row r="11" spans="1:27" x14ac:dyDescent="0.3">
      <c r="A11" t="s">
        <v>7</v>
      </c>
      <c r="B11">
        <v>0</v>
      </c>
      <c r="C11">
        <v>8.6999999999999993</v>
      </c>
      <c r="D11">
        <v>4.2262674999999996</v>
      </c>
      <c r="E11">
        <v>18.45459765</v>
      </c>
      <c r="F11" t="s">
        <v>3</v>
      </c>
      <c r="G11" t="s">
        <v>4</v>
      </c>
      <c r="H11">
        <f t="shared" si="0"/>
        <v>14.228330150000001</v>
      </c>
      <c r="I11">
        <f t="shared" si="1"/>
        <v>3.3666421138747138</v>
      </c>
      <c r="Y11" t="s">
        <v>36</v>
      </c>
      <c r="Z11" t="s">
        <v>37</v>
      </c>
      <c r="AA11" t="s">
        <v>38</v>
      </c>
    </row>
    <row r="12" spans="1:27" x14ac:dyDescent="0.3">
      <c r="A12" t="s">
        <v>7</v>
      </c>
      <c r="B12">
        <v>1</v>
      </c>
      <c r="C12">
        <v>9.6</v>
      </c>
      <c r="D12">
        <v>4.0323822500000004</v>
      </c>
      <c r="E12">
        <v>21.812916260000002</v>
      </c>
      <c r="F12" t="s">
        <v>3</v>
      </c>
      <c r="G12" t="s">
        <v>4</v>
      </c>
      <c r="H12">
        <f t="shared" si="0"/>
        <v>17.78053401</v>
      </c>
      <c r="I12">
        <f t="shared" si="1"/>
        <v>4.4094366326505874</v>
      </c>
      <c r="Y12" t="e">
        <f>#REF!-#REF!</f>
        <v>#REF!</v>
      </c>
      <c r="Z12" t="e">
        <f>Y12/#REF!*100</f>
        <v>#REF!</v>
      </c>
    </row>
    <row r="13" spans="1:27" x14ac:dyDescent="0.3">
      <c r="A13" t="s">
        <v>7</v>
      </c>
      <c r="B13">
        <v>2</v>
      </c>
      <c r="C13">
        <v>12.1</v>
      </c>
      <c r="D13">
        <v>6.3760742500000003</v>
      </c>
      <c r="E13">
        <v>24.717869780000001</v>
      </c>
      <c r="F13" t="s">
        <v>4</v>
      </c>
      <c r="G13" t="s">
        <v>6</v>
      </c>
      <c r="H13">
        <f t="shared" si="0"/>
        <v>18.341795529999999</v>
      </c>
      <c r="I13">
        <f t="shared" si="1"/>
        <v>2.8766596515089198</v>
      </c>
      <c r="Y13" t="e">
        <f>#REF!-#REF!</f>
        <v>#REF!</v>
      </c>
      <c r="Z13" t="e">
        <f>Y13/#REF!*100</f>
        <v>#REF!</v>
      </c>
    </row>
    <row r="14" spans="1:27" x14ac:dyDescent="0.3">
      <c r="A14" t="s">
        <v>7</v>
      </c>
      <c r="B14">
        <v>3</v>
      </c>
      <c r="C14">
        <v>8.8000000000000007</v>
      </c>
      <c r="D14">
        <v>3.4358967499999999</v>
      </c>
      <c r="E14">
        <v>24.717869780000001</v>
      </c>
      <c r="F14" t="s">
        <v>4</v>
      </c>
      <c r="G14" t="s">
        <v>6</v>
      </c>
      <c r="H14">
        <f t="shared" si="0"/>
        <v>21.28197303</v>
      </c>
      <c r="I14">
        <f t="shared" si="1"/>
        <v>6.1940083123859875</v>
      </c>
      <c r="Y14" t="e">
        <f>#REF!-#REF!</f>
        <v>#REF!</v>
      </c>
      <c r="Z14" t="e">
        <f>Y14/#REF!*100</f>
        <v>#REF!</v>
      </c>
    </row>
    <row r="15" spans="1:27" x14ac:dyDescent="0.3">
      <c r="A15" t="s">
        <v>8</v>
      </c>
      <c r="B15">
        <v>2</v>
      </c>
      <c r="C15">
        <v>14</v>
      </c>
      <c r="D15">
        <v>10.0113</v>
      </c>
      <c r="E15">
        <v>0</v>
      </c>
      <c r="F15" t="s">
        <v>9</v>
      </c>
      <c r="G15" t="s">
        <v>10</v>
      </c>
      <c r="H15">
        <v>-10.0113</v>
      </c>
      <c r="I15">
        <f t="shared" si="1"/>
        <v>-1</v>
      </c>
      <c r="Y15" t="e">
        <f>#REF!-#REF!</f>
        <v>#REF!</v>
      </c>
      <c r="Z15" t="e">
        <f>Y15/#REF!*100</f>
        <v>#REF!</v>
      </c>
    </row>
    <row r="16" spans="1:27" x14ac:dyDescent="0.3">
      <c r="A16" t="s">
        <v>8</v>
      </c>
      <c r="B16">
        <v>1</v>
      </c>
      <c r="C16">
        <v>16.7</v>
      </c>
      <c r="D16">
        <v>10.9255</v>
      </c>
      <c r="E16">
        <v>66.561540750000006</v>
      </c>
      <c r="F16" t="s">
        <v>3</v>
      </c>
      <c r="G16" t="s">
        <v>4</v>
      </c>
      <c r="H16">
        <f>E16-D16</f>
        <v>55.636040750000006</v>
      </c>
      <c r="I16">
        <f t="shared" si="1"/>
        <v>5.0923107180449412</v>
      </c>
      <c r="Y16" t="e">
        <f>#REF!-#REF!</f>
        <v>#REF!</v>
      </c>
      <c r="Z16" t="e">
        <f>Y16/#REF!*100</f>
        <v>#REF!</v>
      </c>
    </row>
    <row r="17" spans="1:26" x14ac:dyDescent="0.3">
      <c r="A17" t="s">
        <v>8</v>
      </c>
      <c r="B17">
        <v>0</v>
      </c>
      <c r="C17">
        <v>9.5</v>
      </c>
      <c r="D17">
        <v>5.2397</v>
      </c>
      <c r="E17">
        <v>41.327650249999998</v>
      </c>
      <c r="F17" t="s">
        <v>4</v>
      </c>
      <c r="G17" t="s">
        <v>6</v>
      </c>
      <c r="H17">
        <f>E17-D17</f>
        <v>36.087950249999999</v>
      </c>
      <c r="I17">
        <f t="shared" si="1"/>
        <v>6.8874077237246407</v>
      </c>
      <c r="Y17" t="e">
        <f>#REF!-#REF!</f>
        <v>#REF!</v>
      </c>
      <c r="Z17" t="e">
        <f>Y17/#REF!*100</f>
        <v>#REF!</v>
      </c>
    </row>
    <row r="18" spans="1:26" x14ac:dyDescent="0.3">
      <c r="A18" t="s">
        <v>8</v>
      </c>
      <c r="B18">
        <v>3</v>
      </c>
      <c r="C18">
        <v>10.4</v>
      </c>
      <c r="D18">
        <v>4.5979999999999999</v>
      </c>
      <c r="E18">
        <v>41.327650249999998</v>
      </c>
      <c r="F18" t="s">
        <v>4</v>
      </c>
      <c r="G18" t="s">
        <v>6</v>
      </c>
      <c r="H18">
        <f>E18-D18</f>
        <v>36.729650249999999</v>
      </c>
      <c r="I18">
        <f t="shared" si="1"/>
        <v>7.9881796976946502</v>
      </c>
      <c r="Y18" t="e">
        <f>#REF!-#REF!</f>
        <v>#REF!</v>
      </c>
      <c r="Z18" t="e">
        <f>Y18/#REF!*100</f>
        <v>#REF!</v>
      </c>
    </row>
    <row r="19" spans="1:26" x14ac:dyDescent="0.3">
      <c r="A19" t="s">
        <v>11</v>
      </c>
      <c r="B19">
        <v>2</v>
      </c>
      <c r="C19">
        <v>16.899999999999999</v>
      </c>
      <c r="D19">
        <v>13.89125232</v>
      </c>
      <c r="E19">
        <v>0</v>
      </c>
      <c r="F19" t="s">
        <v>9</v>
      </c>
      <c r="G19" t="s">
        <v>10</v>
      </c>
      <c r="H19">
        <v>-13.89125232</v>
      </c>
      <c r="I19">
        <f t="shared" si="1"/>
        <v>-1</v>
      </c>
      <c r="Y19" t="e">
        <f>#REF!-#REF!</f>
        <v>#REF!</v>
      </c>
      <c r="Z19" t="e">
        <f>Y19/#REF!*100</f>
        <v>#REF!</v>
      </c>
    </row>
    <row r="20" spans="1:26" x14ac:dyDescent="0.3">
      <c r="A20" t="s">
        <v>11</v>
      </c>
      <c r="B20">
        <v>0</v>
      </c>
      <c r="C20">
        <v>12.6</v>
      </c>
      <c r="D20">
        <v>7.5599932399999998</v>
      </c>
      <c r="E20">
        <v>33.485025780000001</v>
      </c>
      <c r="F20" t="s">
        <v>4</v>
      </c>
      <c r="G20" t="s">
        <v>6</v>
      </c>
      <c r="H20">
        <f>E20-D20</f>
        <v>25.92503254</v>
      </c>
      <c r="I20">
        <f t="shared" si="1"/>
        <v>3.4292401748232253</v>
      </c>
      <c r="Y20" t="e">
        <f>#REF!-#REF!</f>
        <v>#REF!</v>
      </c>
      <c r="Z20" t="e">
        <f>Y20/#REF!*100</f>
        <v>#REF!</v>
      </c>
    </row>
    <row r="21" spans="1:26" x14ac:dyDescent="0.3">
      <c r="A21" t="s">
        <v>11</v>
      </c>
      <c r="B21">
        <v>1</v>
      </c>
      <c r="C21">
        <v>12.7</v>
      </c>
      <c r="D21">
        <v>6.8989720800000001</v>
      </c>
      <c r="E21">
        <v>33.485025780000001</v>
      </c>
      <c r="F21" t="s">
        <v>4</v>
      </c>
      <c r="G21" t="s">
        <v>6</v>
      </c>
      <c r="H21">
        <f>E21-D21</f>
        <v>26.586053700000001</v>
      </c>
      <c r="I21">
        <f t="shared" si="1"/>
        <v>3.8536253505174356</v>
      </c>
      <c r="Y21" t="e">
        <f>#REF!-#REF!</f>
        <v>#REF!</v>
      </c>
      <c r="Z21" t="e">
        <f>Y21/#REF!*100</f>
        <v>#REF!</v>
      </c>
    </row>
    <row r="22" spans="1:26" x14ac:dyDescent="0.3">
      <c r="A22" t="s">
        <v>11</v>
      </c>
      <c r="B22">
        <v>3</v>
      </c>
      <c r="C22">
        <v>12.8</v>
      </c>
      <c r="D22">
        <v>7.4316061600000003</v>
      </c>
      <c r="E22">
        <v>33.485025780000001</v>
      </c>
      <c r="F22" t="s">
        <v>4</v>
      </c>
      <c r="G22" t="s">
        <v>6</v>
      </c>
      <c r="H22">
        <f>E22-D22</f>
        <v>26.05341962</v>
      </c>
      <c r="I22">
        <f t="shared" si="1"/>
        <v>3.505758924662929</v>
      </c>
      <c r="Y22" t="e">
        <f>#REF!-#REF!</f>
        <v>#REF!</v>
      </c>
      <c r="Z22" t="e">
        <f>Y22/#REF!*100</f>
        <v>#REF!</v>
      </c>
    </row>
    <row r="23" spans="1:26" x14ac:dyDescent="0.3">
      <c r="A23" t="s">
        <v>12</v>
      </c>
      <c r="B23">
        <v>2</v>
      </c>
      <c r="C23">
        <v>8.1</v>
      </c>
      <c r="D23">
        <v>3.1069439999999999</v>
      </c>
      <c r="E23">
        <v>0</v>
      </c>
      <c r="F23" t="s">
        <v>9</v>
      </c>
      <c r="G23" t="s">
        <v>10</v>
      </c>
      <c r="H23">
        <v>-3.1069439999999999</v>
      </c>
      <c r="I23">
        <f t="shared" si="1"/>
        <v>-1</v>
      </c>
      <c r="Y23" t="e">
        <f>#REF!-#REF!</f>
        <v>#REF!</v>
      </c>
      <c r="Z23" t="e">
        <f>Y23/#REF!*100</f>
        <v>#REF!</v>
      </c>
    </row>
    <row r="24" spans="1:26" x14ac:dyDescent="0.3">
      <c r="A24" t="s">
        <v>12</v>
      </c>
      <c r="B24">
        <v>3</v>
      </c>
      <c r="C24">
        <v>10.6</v>
      </c>
      <c r="D24">
        <v>4.5457919999999996</v>
      </c>
      <c r="E24">
        <v>0</v>
      </c>
      <c r="F24" t="s">
        <v>9</v>
      </c>
      <c r="G24" t="s">
        <v>10</v>
      </c>
      <c r="H24">
        <v>-4.5457919999999996</v>
      </c>
      <c r="I24">
        <f t="shared" si="1"/>
        <v>-1</v>
      </c>
      <c r="Y24" t="e">
        <f>#REF!-#REF!</f>
        <v>#REF!</v>
      </c>
      <c r="Z24" t="e">
        <f>Y24/#REF!*100</f>
        <v>#REF!</v>
      </c>
    </row>
    <row r="25" spans="1:26" x14ac:dyDescent="0.3">
      <c r="A25" t="s">
        <v>12</v>
      </c>
      <c r="B25">
        <v>0</v>
      </c>
      <c r="C25">
        <v>10.4</v>
      </c>
      <c r="D25">
        <v>5.0915520000000001</v>
      </c>
      <c r="E25">
        <v>45.164830500000001</v>
      </c>
      <c r="F25" t="s">
        <v>4</v>
      </c>
      <c r="G25" t="s">
        <v>6</v>
      </c>
      <c r="H25">
        <f>E25-D25</f>
        <v>40.073278500000001</v>
      </c>
      <c r="I25">
        <f t="shared" si="1"/>
        <v>7.8705429110809435</v>
      </c>
      <c r="Y25" t="e">
        <f>#REF!-#REF!</f>
        <v>#REF!</v>
      </c>
      <c r="Z25" t="e">
        <f>Y25/#REF!*100</f>
        <v>#REF!</v>
      </c>
    </row>
    <row r="26" spans="1:26" x14ac:dyDescent="0.3">
      <c r="A26" t="s">
        <v>12</v>
      </c>
      <c r="B26">
        <v>1</v>
      </c>
      <c r="C26">
        <v>12.8</v>
      </c>
      <c r="D26">
        <v>8.3702879999999897</v>
      </c>
      <c r="E26">
        <v>45.164830500000001</v>
      </c>
      <c r="F26" t="s">
        <v>4</v>
      </c>
      <c r="G26" t="s">
        <v>6</v>
      </c>
      <c r="H26">
        <f>E26-D26</f>
        <v>36.794542500000013</v>
      </c>
      <c r="I26">
        <f t="shared" si="1"/>
        <v>4.3958514330689766</v>
      </c>
      <c r="Y26" t="e">
        <f>#REF!-#REF!</f>
        <v>#REF!</v>
      </c>
      <c r="Z26" t="e">
        <f>Y26/#REF!*100</f>
        <v>#REF!</v>
      </c>
    </row>
    <row r="27" spans="1:26" x14ac:dyDescent="0.3">
      <c r="A27" t="s">
        <v>13</v>
      </c>
      <c r="B27">
        <v>3</v>
      </c>
      <c r="C27">
        <v>8.6999999999999993</v>
      </c>
      <c r="D27">
        <v>3.6348864000000001</v>
      </c>
      <c r="E27">
        <v>0</v>
      </c>
      <c r="F27" t="s">
        <v>9</v>
      </c>
      <c r="G27" t="s">
        <v>10</v>
      </c>
      <c r="H27">
        <v>-3.6348864000000001</v>
      </c>
      <c r="I27">
        <f t="shared" si="1"/>
        <v>-1</v>
      </c>
      <c r="Y27" t="e">
        <f>#REF!-#REF!</f>
        <v>#REF!</v>
      </c>
      <c r="Z27" t="e">
        <f>Y27/#REF!*100</f>
        <v>#REF!</v>
      </c>
    </row>
    <row r="28" spans="1:26" x14ac:dyDescent="0.3">
      <c r="A28" t="s">
        <v>13</v>
      </c>
      <c r="B28">
        <v>6</v>
      </c>
      <c r="C28">
        <v>11.2</v>
      </c>
      <c r="D28">
        <v>5.7658462400000001</v>
      </c>
      <c r="E28">
        <v>0</v>
      </c>
      <c r="F28" t="s">
        <v>9</v>
      </c>
      <c r="G28" t="s">
        <v>10</v>
      </c>
      <c r="H28">
        <v>-5.7658462400000001</v>
      </c>
      <c r="I28">
        <f t="shared" si="1"/>
        <v>-1</v>
      </c>
      <c r="Y28" t="e">
        <f>#REF!-#REF!</f>
        <v>#REF!</v>
      </c>
      <c r="Z28" t="e">
        <f>Y28/#REF!*100</f>
        <v>#REF!</v>
      </c>
    </row>
    <row r="29" spans="1:26" x14ac:dyDescent="0.3">
      <c r="A29" t="s">
        <v>13</v>
      </c>
      <c r="B29">
        <v>0</v>
      </c>
      <c r="C29">
        <v>7.2</v>
      </c>
      <c r="D29">
        <v>2.6572803199999999</v>
      </c>
      <c r="E29">
        <v>21.54099648</v>
      </c>
      <c r="F29" t="s">
        <v>3</v>
      </c>
      <c r="G29" t="s">
        <v>4</v>
      </c>
      <c r="H29">
        <f>E29-D29</f>
        <v>18.883716159999999</v>
      </c>
      <c r="I29">
        <f t="shared" si="1"/>
        <v>7.1064072607891058</v>
      </c>
      <c r="Y29" t="e">
        <f>#REF!-#REF!</f>
        <v>#REF!</v>
      </c>
      <c r="Z29" t="e">
        <f>Y29/#REF!*100</f>
        <v>#REF!</v>
      </c>
    </row>
    <row r="30" spans="1:26" x14ac:dyDescent="0.3">
      <c r="A30" t="s">
        <v>13</v>
      </c>
      <c r="B30">
        <v>1</v>
      </c>
      <c r="C30">
        <v>5.9</v>
      </c>
      <c r="D30">
        <v>1.88002351999999</v>
      </c>
      <c r="E30">
        <v>25.551807839999999</v>
      </c>
      <c r="F30" t="s">
        <v>4</v>
      </c>
      <c r="G30" t="s">
        <v>6</v>
      </c>
      <c r="H30">
        <f>E30-D30</f>
        <v>23.671784320000008</v>
      </c>
      <c r="I30">
        <f t="shared" si="1"/>
        <v>12.591217114134899</v>
      </c>
      <c r="Y30" t="e">
        <f>#REF!-#REF!</f>
        <v>#REF!</v>
      </c>
      <c r="Z30" t="e">
        <f>Y30/#REF!*100</f>
        <v>#REF!</v>
      </c>
    </row>
    <row r="31" spans="1:26" x14ac:dyDescent="0.3">
      <c r="A31" t="s">
        <v>13</v>
      </c>
      <c r="B31">
        <v>2</v>
      </c>
      <c r="C31">
        <v>9.6</v>
      </c>
      <c r="D31">
        <v>3.3324404799999998</v>
      </c>
      <c r="E31">
        <v>25.551807839999999</v>
      </c>
      <c r="F31" t="s">
        <v>4</v>
      </c>
      <c r="G31" t="s">
        <v>6</v>
      </c>
      <c r="H31">
        <f>E31-D31</f>
        <v>22.21936736</v>
      </c>
      <c r="I31">
        <f t="shared" si="1"/>
        <v>6.6675961636380077</v>
      </c>
      <c r="Y31" t="e">
        <f>#REF!-#REF!</f>
        <v>#REF!</v>
      </c>
      <c r="Z31" t="e">
        <f>Y31/#REF!*100</f>
        <v>#REF!</v>
      </c>
    </row>
    <row r="32" spans="1:26" x14ac:dyDescent="0.3">
      <c r="A32" t="s">
        <v>13</v>
      </c>
      <c r="B32">
        <v>4</v>
      </c>
      <c r="C32">
        <v>6.4</v>
      </c>
      <c r="D32">
        <v>2.27303408</v>
      </c>
      <c r="E32">
        <v>15.90639816</v>
      </c>
      <c r="F32" t="s">
        <v>4</v>
      </c>
      <c r="G32" t="s">
        <v>6</v>
      </c>
      <c r="H32">
        <f>E32-D32</f>
        <v>13.63336408</v>
      </c>
      <c r="I32">
        <f t="shared" si="1"/>
        <v>5.9978705114707296</v>
      </c>
      <c r="Y32" t="e">
        <f>#REF!-#REF!</f>
        <v>#REF!</v>
      </c>
      <c r="Z32" t="e">
        <f>Y32/#REF!*100</f>
        <v>#REF!</v>
      </c>
    </row>
    <row r="33" spans="1:26" x14ac:dyDescent="0.3">
      <c r="A33" t="s">
        <v>13</v>
      </c>
      <c r="B33">
        <v>5</v>
      </c>
      <c r="C33">
        <v>8</v>
      </c>
      <c r="D33">
        <v>2.9595724799999998</v>
      </c>
      <c r="E33">
        <v>15.90639816</v>
      </c>
      <c r="F33" t="s">
        <v>4</v>
      </c>
      <c r="G33" t="s">
        <v>6</v>
      </c>
      <c r="H33">
        <f>E33-D33</f>
        <v>12.94682568</v>
      </c>
      <c r="I33">
        <f t="shared" si="1"/>
        <v>4.3745594228528573</v>
      </c>
      <c r="Y33" t="e">
        <f>#REF!-#REF!</f>
        <v>#REF!</v>
      </c>
      <c r="Z33" t="e">
        <f>Y33/#REF!*100</f>
        <v>#REF!</v>
      </c>
    </row>
    <row r="34" spans="1:26" x14ac:dyDescent="0.3">
      <c r="A34" t="s">
        <v>14</v>
      </c>
      <c r="B34">
        <v>2</v>
      </c>
      <c r="C34">
        <v>10.1</v>
      </c>
      <c r="D34">
        <v>4.2045036799999904</v>
      </c>
      <c r="E34">
        <v>0</v>
      </c>
      <c r="F34" t="s">
        <v>9</v>
      </c>
      <c r="G34" t="s">
        <v>4</v>
      </c>
      <c r="H34">
        <v>-4.2045036799999904</v>
      </c>
      <c r="I34">
        <f t="shared" si="1"/>
        <v>-1</v>
      </c>
      <c r="Y34" t="e">
        <f>#REF!-#REF!</f>
        <v>#REF!</v>
      </c>
      <c r="Z34" t="e">
        <f>Y34/#REF!*100</f>
        <v>#REF!</v>
      </c>
    </row>
    <row r="35" spans="1:26" x14ac:dyDescent="0.3">
      <c r="A35" t="s">
        <v>14</v>
      </c>
      <c r="B35">
        <v>0</v>
      </c>
      <c r="C35">
        <v>11.3</v>
      </c>
      <c r="D35">
        <v>6.0399788799999898</v>
      </c>
      <c r="E35">
        <v>28.831295219999902</v>
      </c>
      <c r="F35" t="s">
        <v>3</v>
      </c>
      <c r="G35" t="s">
        <v>4</v>
      </c>
      <c r="H35">
        <f>E35-D35</f>
        <v>22.791316339999913</v>
      </c>
      <c r="I35">
        <f t="shared" si="1"/>
        <v>3.7734099394731579</v>
      </c>
      <c r="Y35" t="e">
        <f>#REF!-#REF!</f>
        <v>#REF!</v>
      </c>
      <c r="Z35" t="e">
        <f>Y35/#REF!*100</f>
        <v>#REF!</v>
      </c>
    </row>
    <row r="36" spans="1:26" x14ac:dyDescent="0.3">
      <c r="A36" t="s">
        <v>14</v>
      </c>
      <c r="B36">
        <v>1</v>
      </c>
      <c r="C36">
        <v>11.1</v>
      </c>
      <c r="D36">
        <v>6.2136838399999998</v>
      </c>
      <c r="E36">
        <v>28.046836089999999</v>
      </c>
      <c r="F36" t="s">
        <v>3</v>
      </c>
      <c r="G36" t="s">
        <v>4</v>
      </c>
      <c r="H36">
        <f>E36-D36</f>
        <v>21.833152249999998</v>
      </c>
      <c r="I36">
        <f t="shared" si="1"/>
        <v>3.5137211374436452</v>
      </c>
      <c r="Y36" t="e">
        <f>#REF!-#REF!</f>
        <v>#REF!</v>
      </c>
      <c r="Z36" t="e">
        <f>Y36/#REF!*100</f>
        <v>#REF!</v>
      </c>
    </row>
    <row r="37" spans="1:26" x14ac:dyDescent="0.3">
      <c r="A37" t="s">
        <v>14</v>
      </c>
      <c r="B37">
        <v>3</v>
      </c>
      <c r="C37">
        <v>15.5</v>
      </c>
      <c r="D37">
        <v>13.049828479999899</v>
      </c>
      <c r="E37">
        <v>37.373146720000001</v>
      </c>
      <c r="F37" t="s">
        <v>3</v>
      </c>
      <c r="G37" t="s">
        <v>4</v>
      </c>
      <c r="H37">
        <f>E37-D37</f>
        <v>24.323318240000102</v>
      </c>
      <c r="I37">
        <f t="shared" si="1"/>
        <v>1.8638803013601211</v>
      </c>
      <c r="Y37" t="e">
        <f>#REF!-#REF!</f>
        <v>#REF!</v>
      </c>
      <c r="Z37" t="e">
        <f>Y37/#REF!*100</f>
        <v>#REF!</v>
      </c>
    </row>
    <row r="38" spans="1:26" x14ac:dyDescent="0.3">
      <c r="A38" t="s">
        <v>15</v>
      </c>
      <c r="B38">
        <v>2</v>
      </c>
      <c r="C38">
        <v>12.2</v>
      </c>
      <c r="D38">
        <v>7.1039385599999996</v>
      </c>
      <c r="E38">
        <v>0</v>
      </c>
      <c r="F38" t="s">
        <v>9</v>
      </c>
      <c r="G38" t="s">
        <v>6</v>
      </c>
      <c r="H38">
        <v>-7.1039385599999996</v>
      </c>
      <c r="I38">
        <f t="shared" si="1"/>
        <v>-1</v>
      </c>
      <c r="Y38" t="e">
        <f>#REF!-#REF!</f>
        <v>#REF!</v>
      </c>
      <c r="Z38" t="e">
        <f>Y38/#REF!*100</f>
        <v>#REF!</v>
      </c>
    </row>
    <row r="39" spans="1:26" x14ac:dyDescent="0.3">
      <c r="A39" t="s">
        <v>15</v>
      </c>
      <c r="B39">
        <v>1</v>
      </c>
      <c r="C39">
        <v>12.1</v>
      </c>
      <c r="D39">
        <v>7.5513855999999997</v>
      </c>
      <c r="E39">
        <v>37.665388800000002</v>
      </c>
      <c r="F39" t="s">
        <v>3</v>
      </c>
      <c r="G39" t="s">
        <v>10</v>
      </c>
      <c r="H39">
        <f t="shared" ref="H39:H49" si="2">E39-D39</f>
        <v>30.114003200000003</v>
      </c>
      <c r="I39">
        <f t="shared" si="1"/>
        <v>3.9878778273486661</v>
      </c>
      <c r="Y39" t="e">
        <f>#REF!-#REF!</f>
        <v>#REF!</v>
      </c>
      <c r="Z39" t="e">
        <f>Y39/#REF!*100</f>
        <v>#REF!</v>
      </c>
    </row>
    <row r="40" spans="1:26" x14ac:dyDescent="0.3">
      <c r="A40" t="s">
        <v>15</v>
      </c>
      <c r="B40">
        <v>0</v>
      </c>
      <c r="C40">
        <v>16</v>
      </c>
      <c r="D40">
        <v>5.7516031999999999</v>
      </c>
      <c r="E40">
        <v>38.572414244999997</v>
      </c>
      <c r="F40" t="s">
        <v>4</v>
      </c>
      <c r="G40" t="s">
        <v>6</v>
      </c>
      <c r="H40">
        <f t="shared" si="2"/>
        <v>32.820811044999999</v>
      </c>
      <c r="I40">
        <f t="shared" si="1"/>
        <v>5.7063761013624861</v>
      </c>
      <c r="Y40" t="e">
        <f>#REF!-#REF!</f>
        <v>#REF!</v>
      </c>
      <c r="Z40" t="e">
        <f>Y40/#REF!*100</f>
        <v>#REF!</v>
      </c>
    </row>
    <row r="41" spans="1:26" x14ac:dyDescent="0.3">
      <c r="A41" t="s">
        <v>15</v>
      </c>
      <c r="B41">
        <v>3</v>
      </c>
      <c r="C41">
        <v>11.8</v>
      </c>
      <c r="D41">
        <v>7.1989657600000001</v>
      </c>
      <c r="E41">
        <v>38.572414244999997</v>
      </c>
      <c r="F41" t="s">
        <v>4</v>
      </c>
      <c r="G41" t="s">
        <v>6</v>
      </c>
      <c r="H41">
        <f t="shared" si="2"/>
        <v>31.373448484999997</v>
      </c>
      <c r="I41">
        <f t="shared" si="1"/>
        <v>4.3580494102808451</v>
      </c>
      <c r="Y41" t="e">
        <f>#REF!-#REF!</f>
        <v>#REF!</v>
      </c>
      <c r="Z41" t="e">
        <f>Y41/#REF!*100</f>
        <v>#REF!</v>
      </c>
    </row>
    <row r="42" spans="1:26" x14ac:dyDescent="0.3">
      <c r="A42" t="s">
        <v>16</v>
      </c>
      <c r="B42">
        <v>0</v>
      </c>
      <c r="C42">
        <v>10.9</v>
      </c>
      <c r="D42">
        <v>5.4153511999999902</v>
      </c>
      <c r="E42">
        <v>21.996062119999976</v>
      </c>
      <c r="F42" t="s">
        <v>4</v>
      </c>
      <c r="G42" t="s">
        <v>6</v>
      </c>
      <c r="H42">
        <f t="shared" si="2"/>
        <v>16.580710919999987</v>
      </c>
      <c r="I42">
        <f t="shared" si="1"/>
        <v>3.0617978977983955</v>
      </c>
      <c r="Y42" t="e">
        <f>#REF!-#REF!</f>
        <v>#REF!</v>
      </c>
      <c r="Z42" t="e">
        <f>Y42/#REF!*100</f>
        <v>#REF!</v>
      </c>
    </row>
    <row r="43" spans="1:26" x14ac:dyDescent="0.3">
      <c r="A43" t="s">
        <v>16</v>
      </c>
      <c r="B43">
        <v>1</v>
      </c>
      <c r="C43">
        <v>18.5</v>
      </c>
      <c r="D43">
        <v>7.6255718399999903</v>
      </c>
      <c r="E43">
        <v>21.996062119999976</v>
      </c>
      <c r="F43" t="s">
        <v>4</v>
      </c>
      <c r="G43" t="s">
        <v>6</v>
      </c>
      <c r="H43">
        <f t="shared" si="2"/>
        <v>14.370490279999986</v>
      </c>
      <c r="I43">
        <f t="shared" si="1"/>
        <v>1.8845131331160607</v>
      </c>
      <c r="Y43" t="e">
        <f>#REF!-#REF!</f>
        <v>#REF!</v>
      </c>
      <c r="Z43" t="e">
        <f>Y43/#REF!*100</f>
        <v>#REF!</v>
      </c>
    </row>
    <row r="44" spans="1:26" x14ac:dyDescent="0.3">
      <c r="A44" t="s">
        <v>16</v>
      </c>
      <c r="B44">
        <v>2</v>
      </c>
      <c r="C44">
        <v>12</v>
      </c>
      <c r="D44">
        <v>7.7231990399999999</v>
      </c>
      <c r="E44">
        <v>21.996062119999976</v>
      </c>
      <c r="F44" t="s">
        <v>4</v>
      </c>
      <c r="G44" t="s">
        <v>6</v>
      </c>
      <c r="H44">
        <f t="shared" si="2"/>
        <v>14.272863079999976</v>
      </c>
      <c r="I44">
        <f t="shared" si="1"/>
        <v>1.8480506595878146</v>
      </c>
      <c r="Y44" t="e">
        <f>#REF!-#REF!</f>
        <v>#REF!</v>
      </c>
      <c r="Z44" t="e">
        <f>Y44/#REF!*100</f>
        <v>#REF!</v>
      </c>
    </row>
    <row r="45" spans="1:26" x14ac:dyDescent="0.3">
      <c r="A45" t="s">
        <v>16</v>
      </c>
      <c r="B45">
        <v>3</v>
      </c>
      <c r="C45">
        <v>10.3</v>
      </c>
      <c r="D45">
        <v>5.2212801599999903</v>
      </c>
      <c r="E45">
        <v>21.996062119999976</v>
      </c>
      <c r="F45" t="s">
        <v>4</v>
      </c>
      <c r="G45" t="s">
        <v>6</v>
      </c>
      <c r="H45">
        <f t="shared" si="2"/>
        <v>16.774781959999984</v>
      </c>
      <c r="I45">
        <f t="shared" si="1"/>
        <v>3.2127718578502815</v>
      </c>
      <c r="Y45" t="e">
        <f>#REF!-#REF!</f>
        <v>#REF!</v>
      </c>
      <c r="Z45" t="e">
        <f>Y45/#REF!*100</f>
        <v>#REF!</v>
      </c>
    </row>
    <row r="46" spans="1:26" x14ac:dyDescent="0.3">
      <c r="A46" t="s">
        <v>17</v>
      </c>
      <c r="B46">
        <v>1</v>
      </c>
      <c r="C46">
        <v>14.4</v>
      </c>
      <c r="D46">
        <v>7.7878057500000004</v>
      </c>
      <c r="E46">
        <v>0</v>
      </c>
      <c r="F46" t="s">
        <v>9</v>
      </c>
      <c r="G46" t="s">
        <v>4</v>
      </c>
      <c r="H46">
        <f t="shared" si="2"/>
        <v>-7.7878057500000004</v>
      </c>
      <c r="I46">
        <f t="shared" si="1"/>
        <v>-1</v>
      </c>
      <c r="Y46" t="e">
        <f>#REF!-#REF!</f>
        <v>#REF!</v>
      </c>
      <c r="Z46" t="e">
        <f>Y46/#REF!*100</f>
        <v>#REF!</v>
      </c>
    </row>
    <row r="47" spans="1:26" x14ac:dyDescent="0.3">
      <c r="A47" t="s">
        <v>17</v>
      </c>
      <c r="B47">
        <v>2</v>
      </c>
      <c r="C47">
        <v>13.7</v>
      </c>
      <c r="D47">
        <v>5.7150515000000004</v>
      </c>
      <c r="E47">
        <v>33.411193499999897</v>
      </c>
      <c r="F47" t="s">
        <v>3</v>
      </c>
      <c r="G47" t="s">
        <v>4</v>
      </c>
      <c r="H47">
        <f t="shared" si="2"/>
        <v>27.696141999999895</v>
      </c>
      <c r="I47">
        <f t="shared" si="1"/>
        <v>4.8461754019189316</v>
      </c>
      <c r="Y47" t="e">
        <f>#REF!-#REF!</f>
        <v>#REF!</v>
      </c>
      <c r="Z47" t="e">
        <f>Y47/#REF!*100</f>
        <v>#REF!</v>
      </c>
    </row>
    <row r="48" spans="1:26" x14ac:dyDescent="0.3">
      <c r="A48" t="s">
        <v>17</v>
      </c>
      <c r="B48">
        <v>0</v>
      </c>
      <c r="C48">
        <v>10.9</v>
      </c>
      <c r="D48">
        <v>6.0910382500000004</v>
      </c>
      <c r="E48">
        <v>32.625732444999997</v>
      </c>
      <c r="F48" t="s">
        <v>4</v>
      </c>
      <c r="G48" t="s">
        <v>6</v>
      </c>
      <c r="H48">
        <f t="shared" si="2"/>
        <v>26.534694194999997</v>
      </c>
      <c r="I48">
        <f t="shared" si="1"/>
        <v>4.3563499531463288</v>
      </c>
      <c r="Y48" t="e">
        <f>#REF!-#REF!</f>
        <v>#REF!</v>
      </c>
      <c r="Z48" t="e">
        <f>Y48/#REF!*100</f>
        <v>#REF!</v>
      </c>
    </row>
    <row r="49" spans="1:26" x14ac:dyDescent="0.3">
      <c r="A49" t="s">
        <v>17</v>
      </c>
      <c r="B49">
        <v>3</v>
      </c>
      <c r="C49">
        <v>12.3</v>
      </c>
      <c r="D49">
        <v>6.5002197500000003</v>
      </c>
      <c r="E49">
        <v>32.625732444999997</v>
      </c>
      <c r="F49" t="s">
        <v>4</v>
      </c>
      <c r="G49" t="s">
        <v>6</v>
      </c>
      <c r="H49">
        <f t="shared" si="2"/>
        <v>26.125512694999998</v>
      </c>
      <c r="I49">
        <f t="shared" si="1"/>
        <v>4.019173766394589</v>
      </c>
      <c r="Y49" t="e">
        <f>#REF!-#REF!</f>
        <v>#REF!</v>
      </c>
      <c r="Z49" t="e">
        <f>Y49/#REF!*100</f>
        <v>#REF!</v>
      </c>
    </row>
    <row r="50" spans="1:26" x14ac:dyDescent="0.3">
      <c r="A50" t="s">
        <v>18</v>
      </c>
      <c r="B50">
        <v>1</v>
      </c>
      <c r="C50">
        <v>8.3000000000000007</v>
      </c>
      <c r="D50">
        <v>3.0943499999999999</v>
      </c>
      <c r="E50">
        <v>0</v>
      </c>
      <c r="F50" t="s">
        <v>9</v>
      </c>
      <c r="G50" t="s">
        <v>10</v>
      </c>
      <c r="H50">
        <v>-3.0943499999999999</v>
      </c>
      <c r="I50">
        <f t="shared" si="1"/>
        <v>-1</v>
      </c>
    </row>
    <row r="51" spans="1:26" x14ac:dyDescent="0.3">
      <c r="A51" t="s">
        <v>18</v>
      </c>
      <c r="B51">
        <v>2</v>
      </c>
      <c r="C51">
        <v>10</v>
      </c>
      <c r="D51">
        <v>5.6618519999999997</v>
      </c>
      <c r="E51">
        <v>24.966684000000001</v>
      </c>
      <c r="F51" t="s">
        <v>3</v>
      </c>
      <c r="G51" t="s">
        <v>4</v>
      </c>
      <c r="H51">
        <f t="shared" ref="H51:H57" si="3">E51-D51</f>
        <v>19.304832000000001</v>
      </c>
      <c r="I51">
        <f t="shared" si="1"/>
        <v>3.4096320426602467</v>
      </c>
    </row>
    <row r="52" spans="1:26" x14ac:dyDescent="0.3">
      <c r="A52" t="s">
        <v>18</v>
      </c>
      <c r="B52">
        <v>0</v>
      </c>
      <c r="C52">
        <v>6.7</v>
      </c>
      <c r="D52">
        <v>1.935451</v>
      </c>
      <c r="E52">
        <v>20.367486585000002</v>
      </c>
      <c r="F52" t="s">
        <v>4</v>
      </c>
      <c r="G52" t="s">
        <v>6</v>
      </c>
      <c r="H52">
        <f t="shared" si="3"/>
        <v>18.432035585000001</v>
      </c>
      <c r="I52">
        <f t="shared" si="1"/>
        <v>9.5233801243224452</v>
      </c>
    </row>
    <row r="53" spans="1:26" x14ac:dyDescent="0.3">
      <c r="A53" t="s">
        <v>18</v>
      </c>
      <c r="B53">
        <v>3</v>
      </c>
      <c r="C53">
        <v>11</v>
      </c>
      <c r="D53">
        <v>4.391527</v>
      </c>
      <c r="E53">
        <v>20.367486585000002</v>
      </c>
      <c r="F53" t="s">
        <v>4</v>
      </c>
      <c r="G53" t="s">
        <v>6</v>
      </c>
      <c r="H53">
        <f t="shared" si="3"/>
        <v>15.975959585000002</v>
      </c>
      <c r="I53">
        <f t="shared" si="1"/>
        <v>3.6379053538780477</v>
      </c>
    </row>
    <row r="54" spans="1:26" x14ac:dyDescent="0.3">
      <c r="A54" t="s">
        <v>19</v>
      </c>
      <c r="B54">
        <v>3</v>
      </c>
      <c r="C54">
        <v>10.6</v>
      </c>
      <c r="D54">
        <v>4.6547500999999896</v>
      </c>
      <c r="E54">
        <v>21.285239039999901</v>
      </c>
      <c r="F54" t="s">
        <v>3</v>
      </c>
      <c r="G54" t="s">
        <v>4</v>
      </c>
      <c r="H54">
        <f t="shared" si="3"/>
        <v>16.630488939999911</v>
      </c>
      <c r="I54">
        <f t="shared" si="1"/>
        <v>3.5727995236521823</v>
      </c>
    </row>
    <row r="55" spans="1:26" x14ac:dyDescent="0.3">
      <c r="A55" t="s">
        <v>19</v>
      </c>
      <c r="B55">
        <v>0</v>
      </c>
      <c r="C55">
        <v>14.7</v>
      </c>
      <c r="D55">
        <v>10.169482049999999</v>
      </c>
      <c r="E55">
        <v>30.409718999999967</v>
      </c>
      <c r="F55" t="s">
        <v>4</v>
      </c>
      <c r="G55" t="s">
        <v>6</v>
      </c>
      <c r="H55">
        <f t="shared" si="3"/>
        <v>20.240236949999968</v>
      </c>
      <c r="I55">
        <f t="shared" si="1"/>
        <v>1.9902918212044014</v>
      </c>
    </row>
    <row r="56" spans="1:26" x14ac:dyDescent="0.3">
      <c r="A56" t="s">
        <v>19</v>
      </c>
      <c r="B56">
        <v>1</v>
      </c>
      <c r="C56">
        <v>14.1</v>
      </c>
      <c r="D56">
        <v>8.3311828600000002</v>
      </c>
      <c r="E56">
        <v>30.409718999999967</v>
      </c>
      <c r="F56" t="s">
        <v>4</v>
      </c>
      <c r="G56" t="s">
        <v>6</v>
      </c>
      <c r="H56">
        <f t="shared" si="3"/>
        <v>22.078536139999969</v>
      </c>
      <c r="I56">
        <f t="shared" si="1"/>
        <v>2.6501082152456763</v>
      </c>
    </row>
    <row r="57" spans="1:26" x14ac:dyDescent="0.3">
      <c r="A57" t="s">
        <v>19</v>
      </c>
      <c r="B57">
        <v>2</v>
      </c>
      <c r="C57">
        <v>12.7</v>
      </c>
      <c r="D57">
        <v>8.7877143899999997</v>
      </c>
      <c r="E57">
        <v>30.409718999999967</v>
      </c>
      <c r="F57" t="s">
        <v>4</v>
      </c>
      <c r="G57" t="s">
        <v>6</v>
      </c>
      <c r="H57">
        <f t="shared" si="3"/>
        <v>21.622004609999969</v>
      </c>
      <c r="I57">
        <f t="shared" si="1"/>
        <v>2.460481036412014</v>
      </c>
    </row>
    <row r="58" spans="1:26" x14ac:dyDescent="0.3">
      <c r="A58" t="s">
        <v>20</v>
      </c>
      <c r="B58">
        <v>1</v>
      </c>
      <c r="C58">
        <v>5</v>
      </c>
      <c r="D58">
        <v>0.71508400000000005</v>
      </c>
      <c r="E58">
        <v>0</v>
      </c>
      <c r="F58" t="s">
        <v>9</v>
      </c>
      <c r="G58" t="s">
        <v>10</v>
      </c>
      <c r="H58">
        <v>-0.71508400000000005</v>
      </c>
      <c r="I58">
        <f t="shared" si="1"/>
        <v>-1</v>
      </c>
    </row>
    <row r="59" spans="1:26" x14ac:dyDescent="0.3">
      <c r="A59" t="s">
        <v>20</v>
      </c>
      <c r="B59">
        <v>3</v>
      </c>
      <c r="C59">
        <v>7.3</v>
      </c>
      <c r="D59">
        <v>2.1311385</v>
      </c>
      <c r="E59">
        <v>0</v>
      </c>
      <c r="F59" t="s">
        <v>9</v>
      </c>
      <c r="G59" t="s">
        <v>10</v>
      </c>
      <c r="H59">
        <v>-2.1311385</v>
      </c>
      <c r="I59">
        <f t="shared" si="1"/>
        <v>-1</v>
      </c>
      <c r="O59" s="1"/>
    </row>
    <row r="60" spans="1:26" x14ac:dyDescent="0.3">
      <c r="A60" t="s">
        <v>20</v>
      </c>
      <c r="B60">
        <v>0</v>
      </c>
      <c r="C60">
        <v>7.1</v>
      </c>
      <c r="D60">
        <v>2.0943493100000001</v>
      </c>
      <c r="E60">
        <v>7.1697582000000004</v>
      </c>
      <c r="F60" t="s">
        <v>3</v>
      </c>
      <c r="G60" t="s">
        <v>4</v>
      </c>
      <c r="H60">
        <f>E60-D60</f>
        <v>5.0754088900000003</v>
      </c>
      <c r="I60">
        <f t="shared" si="1"/>
        <v>2.4233822246204002</v>
      </c>
    </row>
    <row r="61" spans="1:26" x14ac:dyDescent="0.3">
      <c r="A61" t="s">
        <v>20</v>
      </c>
      <c r="B61">
        <v>2</v>
      </c>
      <c r="C61">
        <v>5.3</v>
      </c>
      <c r="D61">
        <v>1.53451381</v>
      </c>
      <c r="E61">
        <v>13.135822920000001</v>
      </c>
      <c r="F61" t="s">
        <v>3</v>
      </c>
      <c r="G61" t="s">
        <v>4</v>
      </c>
      <c r="H61">
        <f>E61-D61</f>
        <v>11.601309110000001</v>
      </c>
      <c r="I61">
        <f t="shared" si="1"/>
        <v>7.5602507024684265</v>
      </c>
    </row>
    <row r="62" spans="1:26" x14ac:dyDescent="0.3">
      <c r="A62" t="s">
        <v>21</v>
      </c>
      <c r="B62">
        <v>4</v>
      </c>
      <c r="C62">
        <v>9.9</v>
      </c>
      <c r="D62">
        <v>4.3628125000000004</v>
      </c>
      <c r="E62">
        <v>0</v>
      </c>
      <c r="F62" t="s">
        <v>9</v>
      </c>
      <c r="G62" t="s">
        <v>10</v>
      </c>
      <c r="H62">
        <v>-4.3628125000000004</v>
      </c>
      <c r="I62">
        <f t="shared" si="1"/>
        <v>-1</v>
      </c>
    </row>
    <row r="63" spans="1:26" x14ac:dyDescent="0.3">
      <c r="A63" t="s">
        <v>21</v>
      </c>
      <c r="B63">
        <v>0</v>
      </c>
      <c r="C63">
        <v>6.6</v>
      </c>
      <c r="D63">
        <v>1.5923437499999999</v>
      </c>
      <c r="E63">
        <v>9.8727680000000007</v>
      </c>
      <c r="F63" t="s">
        <v>3</v>
      </c>
      <c r="G63" t="s">
        <v>4</v>
      </c>
      <c r="H63">
        <f>E63-D63</f>
        <v>8.2804242500000012</v>
      </c>
      <c r="I63">
        <f t="shared" si="1"/>
        <v>5.2001486802080272</v>
      </c>
    </row>
    <row r="64" spans="1:26" x14ac:dyDescent="0.3">
      <c r="A64" t="s">
        <v>21</v>
      </c>
      <c r="B64">
        <v>1</v>
      </c>
      <c r="C64">
        <v>9.4</v>
      </c>
      <c r="D64">
        <v>2.5164062500000002</v>
      </c>
      <c r="E64">
        <v>22.971008000000001</v>
      </c>
      <c r="F64" t="s">
        <v>3</v>
      </c>
      <c r="G64" t="s">
        <v>4</v>
      </c>
      <c r="H64">
        <f>E64-D64</f>
        <v>20.454601750000002</v>
      </c>
      <c r="I64">
        <f t="shared" si="1"/>
        <v>8.1284974355790123</v>
      </c>
    </row>
    <row r="65" spans="1:9" x14ac:dyDescent="0.3">
      <c r="A65" t="s">
        <v>21</v>
      </c>
      <c r="B65">
        <v>2</v>
      </c>
      <c r="C65">
        <v>12.3</v>
      </c>
      <c r="D65">
        <v>4.569375</v>
      </c>
      <c r="E65">
        <v>21.72</v>
      </c>
      <c r="F65" t="s">
        <v>3</v>
      </c>
      <c r="G65" t="s">
        <v>4</v>
      </c>
      <c r="H65">
        <f>E65-D65</f>
        <v>17.150624999999998</v>
      </c>
      <c r="I65">
        <f t="shared" si="1"/>
        <v>3.7533853098071397</v>
      </c>
    </row>
    <row r="66" spans="1:9" x14ac:dyDescent="0.3">
      <c r="A66" t="s">
        <v>21</v>
      </c>
      <c r="B66">
        <v>3</v>
      </c>
      <c r="C66">
        <v>7.1</v>
      </c>
      <c r="D66">
        <v>2.4729687500000002</v>
      </c>
      <c r="E66">
        <v>17.129791999999998</v>
      </c>
      <c r="F66" t="s">
        <v>3</v>
      </c>
      <c r="G66" t="s">
        <v>4</v>
      </c>
      <c r="H66">
        <f>E66-D66</f>
        <v>14.656823249999999</v>
      </c>
      <c r="I66">
        <f t="shared" si="1"/>
        <v>5.9268129651860733</v>
      </c>
    </row>
    <row r="67" spans="1:9" x14ac:dyDescent="0.3">
      <c r="A67" t="s">
        <v>22</v>
      </c>
      <c r="B67">
        <v>1</v>
      </c>
      <c r="C67">
        <v>9.5</v>
      </c>
      <c r="D67">
        <v>2.7727272299999899</v>
      </c>
      <c r="E67">
        <v>0</v>
      </c>
      <c r="F67" t="s">
        <v>9</v>
      </c>
      <c r="G67" t="s">
        <v>10</v>
      </c>
      <c r="H67">
        <v>-2.7727272299999899</v>
      </c>
      <c r="I67">
        <f t="shared" ref="I67:I115" si="4">((H67/D67))</f>
        <v>-1</v>
      </c>
    </row>
    <row r="68" spans="1:9" x14ac:dyDescent="0.3">
      <c r="A68" t="s">
        <v>22</v>
      </c>
      <c r="B68">
        <v>0</v>
      </c>
      <c r="C68">
        <v>14.9</v>
      </c>
      <c r="D68">
        <v>10.297506309999999</v>
      </c>
      <c r="E68">
        <v>23.2656857033333</v>
      </c>
      <c r="F68" t="s">
        <v>4</v>
      </c>
      <c r="G68" t="s">
        <v>6</v>
      </c>
      <c r="H68">
        <f t="shared" ref="H68:H74" si="5">E68-D68</f>
        <v>12.968179393333301</v>
      </c>
      <c r="I68">
        <f t="shared" si="4"/>
        <v>1.2593514393615655</v>
      </c>
    </row>
    <row r="69" spans="1:9" x14ac:dyDescent="0.3">
      <c r="A69" t="s">
        <v>22</v>
      </c>
      <c r="B69">
        <v>2</v>
      </c>
      <c r="C69">
        <v>12.4</v>
      </c>
      <c r="D69">
        <v>7.7186372900000002</v>
      </c>
      <c r="E69">
        <v>23.2656857033333</v>
      </c>
      <c r="F69" t="s">
        <v>4</v>
      </c>
      <c r="G69" t="s">
        <v>6</v>
      </c>
      <c r="H69">
        <f t="shared" si="5"/>
        <v>15.5470484133333</v>
      </c>
      <c r="I69">
        <f t="shared" si="4"/>
        <v>2.0142219188710317</v>
      </c>
    </row>
    <row r="70" spans="1:9" x14ac:dyDescent="0.3">
      <c r="A70" t="s">
        <v>22</v>
      </c>
      <c r="B70">
        <v>3</v>
      </c>
      <c r="C70">
        <v>9.3000000000000007</v>
      </c>
      <c r="D70">
        <v>5.1850653399999898</v>
      </c>
      <c r="E70">
        <v>23.2656857033333</v>
      </c>
      <c r="F70" t="s">
        <v>4</v>
      </c>
      <c r="G70" t="s">
        <v>6</v>
      </c>
      <c r="H70">
        <f t="shared" si="5"/>
        <v>18.08062036333331</v>
      </c>
      <c r="I70">
        <f t="shared" si="4"/>
        <v>3.4870573807143859</v>
      </c>
    </row>
    <row r="71" spans="1:9" x14ac:dyDescent="0.3">
      <c r="A71" t="s">
        <v>23</v>
      </c>
      <c r="B71">
        <v>0</v>
      </c>
      <c r="C71">
        <v>15.6</v>
      </c>
      <c r="D71">
        <v>9.15123</v>
      </c>
      <c r="E71">
        <v>44.910223084999998</v>
      </c>
      <c r="F71" t="s">
        <v>4</v>
      </c>
      <c r="G71" t="s">
        <v>6</v>
      </c>
      <c r="H71">
        <f t="shared" si="5"/>
        <v>35.758993085</v>
      </c>
      <c r="I71">
        <f t="shared" si="4"/>
        <v>3.9075613972110852</v>
      </c>
    </row>
    <row r="72" spans="1:9" x14ac:dyDescent="0.3">
      <c r="A72" t="s">
        <v>23</v>
      </c>
      <c r="B72">
        <v>1</v>
      </c>
      <c r="C72">
        <v>13</v>
      </c>
      <c r="D72">
        <v>7.0143700000000004</v>
      </c>
      <c r="E72">
        <v>44.910223084999998</v>
      </c>
      <c r="F72" t="s">
        <v>4</v>
      </c>
      <c r="G72" t="s">
        <v>6</v>
      </c>
      <c r="H72">
        <f t="shared" si="5"/>
        <v>37.895853084999999</v>
      </c>
      <c r="I72">
        <f t="shared" si="4"/>
        <v>5.4026025266702495</v>
      </c>
    </row>
    <row r="73" spans="1:9" x14ac:dyDescent="0.3">
      <c r="A73" t="s">
        <v>23</v>
      </c>
      <c r="B73">
        <v>2</v>
      </c>
      <c r="C73">
        <v>9.6</v>
      </c>
      <c r="D73">
        <v>5.307544</v>
      </c>
      <c r="E73">
        <v>44.910223084999998</v>
      </c>
      <c r="F73" t="s">
        <v>4</v>
      </c>
      <c r="G73" t="s">
        <v>6</v>
      </c>
      <c r="H73">
        <f t="shared" si="5"/>
        <v>39.602679084999998</v>
      </c>
      <c r="I73">
        <f t="shared" si="4"/>
        <v>7.461582812125533</v>
      </c>
    </row>
    <row r="74" spans="1:9" x14ac:dyDescent="0.3">
      <c r="A74" t="s">
        <v>23</v>
      </c>
      <c r="B74">
        <v>3</v>
      </c>
      <c r="C74">
        <v>12.5</v>
      </c>
      <c r="D74">
        <v>5.7114419999999999</v>
      </c>
      <c r="E74">
        <v>44.910223084999998</v>
      </c>
      <c r="F74" t="s">
        <v>4</v>
      </c>
      <c r="G74" t="s">
        <v>6</v>
      </c>
      <c r="H74">
        <f t="shared" si="5"/>
        <v>39.198781085</v>
      </c>
      <c r="I74">
        <f t="shared" si="4"/>
        <v>6.8632021624311337</v>
      </c>
    </row>
    <row r="75" spans="1:9" x14ac:dyDescent="0.3">
      <c r="A75" t="s">
        <v>24</v>
      </c>
      <c r="B75">
        <v>0</v>
      </c>
      <c r="C75">
        <v>11.5</v>
      </c>
      <c r="D75">
        <v>6.1436547900000003</v>
      </c>
      <c r="E75">
        <v>0</v>
      </c>
      <c r="F75" t="s">
        <v>9</v>
      </c>
      <c r="G75" t="s">
        <v>10</v>
      </c>
      <c r="H75">
        <v>-6.1436547900000003</v>
      </c>
      <c r="I75">
        <f t="shared" si="4"/>
        <v>-1</v>
      </c>
    </row>
    <row r="76" spans="1:9" x14ac:dyDescent="0.3">
      <c r="A76" t="s">
        <v>24</v>
      </c>
      <c r="B76">
        <v>3</v>
      </c>
      <c r="C76">
        <v>10.4</v>
      </c>
      <c r="D76">
        <v>5.2218998999999897</v>
      </c>
      <c r="E76">
        <v>0</v>
      </c>
      <c r="F76" t="s">
        <v>9</v>
      </c>
      <c r="G76" t="s">
        <v>10</v>
      </c>
      <c r="H76">
        <v>-5.2218998999999897</v>
      </c>
      <c r="I76">
        <f t="shared" si="4"/>
        <v>-1</v>
      </c>
    </row>
    <row r="77" spans="1:9" x14ac:dyDescent="0.3">
      <c r="A77" t="s">
        <v>24</v>
      </c>
      <c r="B77">
        <v>1</v>
      </c>
      <c r="C77">
        <v>8.3000000000000007</v>
      </c>
      <c r="D77">
        <v>2.02721778</v>
      </c>
      <c r="E77">
        <v>14.117610075</v>
      </c>
      <c r="F77" t="s">
        <v>4</v>
      </c>
      <c r="G77" t="s">
        <v>6</v>
      </c>
      <c r="H77">
        <f t="shared" ref="H77:H94" si="6">E77-D77</f>
        <v>12.090392295000001</v>
      </c>
      <c r="I77">
        <f t="shared" si="4"/>
        <v>5.9640322881343319</v>
      </c>
    </row>
    <row r="78" spans="1:9" x14ac:dyDescent="0.3">
      <c r="A78" t="s">
        <v>24</v>
      </c>
      <c r="B78">
        <v>2</v>
      </c>
      <c r="C78">
        <v>8.1999999999999993</v>
      </c>
      <c r="D78">
        <v>3.35391759</v>
      </c>
      <c r="E78">
        <v>14.117610075</v>
      </c>
      <c r="F78" t="s">
        <v>4</v>
      </c>
      <c r="G78" t="s">
        <v>6</v>
      </c>
      <c r="H78">
        <f t="shared" si="6"/>
        <v>10.763692485</v>
      </c>
      <c r="I78">
        <f t="shared" si="4"/>
        <v>3.2092894939019656</v>
      </c>
    </row>
    <row r="79" spans="1:9" x14ac:dyDescent="0.3">
      <c r="A79" t="s">
        <v>25</v>
      </c>
      <c r="B79">
        <v>2</v>
      </c>
      <c r="C79">
        <v>9.6999999999999993</v>
      </c>
      <c r="D79">
        <v>3.9430705499999901</v>
      </c>
      <c r="E79">
        <v>17.861772160000001</v>
      </c>
      <c r="F79" t="s">
        <v>3</v>
      </c>
      <c r="G79" t="s">
        <v>4</v>
      </c>
      <c r="H79">
        <f t="shared" si="6"/>
        <v>13.91870161000001</v>
      </c>
      <c r="I79">
        <f t="shared" si="4"/>
        <v>3.5299144241789042</v>
      </c>
    </row>
    <row r="80" spans="1:9" x14ac:dyDescent="0.3">
      <c r="A80" t="s">
        <v>25</v>
      </c>
      <c r="B80">
        <v>3</v>
      </c>
      <c r="C80">
        <v>9.6999999999999993</v>
      </c>
      <c r="D80">
        <v>4.4753226299999902</v>
      </c>
      <c r="E80">
        <v>16.204484319999999</v>
      </c>
      <c r="F80" t="s">
        <v>3</v>
      </c>
      <c r="G80" t="s">
        <v>4</v>
      </c>
      <c r="H80">
        <f t="shared" si="6"/>
        <v>11.729161690000009</v>
      </c>
      <c r="I80">
        <f t="shared" si="4"/>
        <v>2.620852765200536</v>
      </c>
    </row>
    <row r="81" spans="1:9" x14ac:dyDescent="0.3">
      <c r="A81" t="s">
        <v>25</v>
      </c>
      <c r="B81">
        <v>0</v>
      </c>
      <c r="C81">
        <v>9.4</v>
      </c>
      <c r="D81">
        <v>3.3017491799999901</v>
      </c>
      <c r="E81">
        <v>10.07368456</v>
      </c>
      <c r="F81" t="s">
        <v>4</v>
      </c>
      <c r="G81" t="s">
        <v>6</v>
      </c>
      <c r="H81">
        <f t="shared" si="6"/>
        <v>6.7719353800000102</v>
      </c>
      <c r="I81">
        <f t="shared" si="4"/>
        <v>2.0510144807547226</v>
      </c>
    </row>
    <row r="82" spans="1:9" x14ac:dyDescent="0.3">
      <c r="A82" t="s">
        <v>25</v>
      </c>
      <c r="B82">
        <v>1</v>
      </c>
      <c r="C82">
        <v>5.4</v>
      </c>
      <c r="D82">
        <v>1.5550510499999901</v>
      </c>
      <c r="E82">
        <v>10.07368456</v>
      </c>
      <c r="F82" t="s">
        <v>4</v>
      </c>
      <c r="G82" t="s">
        <v>6</v>
      </c>
      <c r="H82">
        <f t="shared" si="6"/>
        <v>8.5186335100000097</v>
      </c>
      <c r="I82">
        <f t="shared" si="4"/>
        <v>5.4780410649541462</v>
      </c>
    </row>
    <row r="83" spans="1:9" x14ac:dyDescent="0.3">
      <c r="A83" t="s">
        <v>26</v>
      </c>
      <c r="B83">
        <v>0</v>
      </c>
      <c r="C83">
        <v>11.2</v>
      </c>
      <c r="D83">
        <v>3.4032720400000001</v>
      </c>
      <c r="E83">
        <v>25.954870589999999</v>
      </c>
      <c r="F83" t="s">
        <v>3</v>
      </c>
      <c r="G83" t="s">
        <v>10</v>
      </c>
      <c r="H83">
        <f t="shared" si="6"/>
        <v>22.551598549999998</v>
      </c>
      <c r="I83">
        <f t="shared" si="4"/>
        <v>6.6264460451418978</v>
      </c>
    </row>
    <row r="84" spans="1:9" x14ac:dyDescent="0.3">
      <c r="A84" t="s">
        <v>26</v>
      </c>
      <c r="B84">
        <v>1</v>
      </c>
      <c r="C84">
        <v>10.1</v>
      </c>
      <c r="D84">
        <v>4.9042892799999898</v>
      </c>
      <c r="E84">
        <v>20.9449373399999</v>
      </c>
      <c r="F84" t="s">
        <v>3</v>
      </c>
      <c r="G84" t="s">
        <v>4</v>
      </c>
      <c r="H84">
        <f t="shared" si="6"/>
        <v>16.04064805999991</v>
      </c>
      <c r="I84">
        <f t="shared" si="4"/>
        <v>3.2707385605116555</v>
      </c>
    </row>
    <row r="85" spans="1:9" x14ac:dyDescent="0.3">
      <c r="A85" t="s">
        <v>26</v>
      </c>
      <c r="B85">
        <v>2</v>
      </c>
      <c r="C85">
        <v>8.5</v>
      </c>
      <c r="D85">
        <v>2.7596739600000002</v>
      </c>
      <c r="E85">
        <v>12.063019769999901</v>
      </c>
      <c r="F85" t="s">
        <v>3</v>
      </c>
      <c r="G85" t="s">
        <v>4</v>
      </c>
      <c r="H85">
        <f t="shared" si="6"/>
        <v>9.3033458099999002</v>
      </c>
      <c r="I85">
        <f t="shared" si="4"/>
        <v>3.371175705843128</v>
      </c>
    </row>
    <row r="86" spans="1:9" x14ac:dyDescent="0.3">
      <c r="A86" t="s">
        <v>26</v>
      </c>
      <c r="B86">
        <v>3</v>
      </c>
      <c r="C86">
        <v>11.5</v>
      </c>
      <c r="D86">
        <v>6.1078896</v>
      </c>
      <c r="E86">
        <v>18.089902439999999</v>
      </c>
      <c r="F86" t="s">
        <v>3</v>
      </c>
      <c r="G86" t="s">
        <v>4</v>
      </c>
      <c r="H86">
        <f t="shared" si="6"/>
        <v>11.982012839999999</v>
      </c>
      <c r="I86">
        <f t="shared" si="4"/>
        <v>1.9617271471311464</v>
      </c>
    </row>
    <row r="87" spans="1:9" x14ac:dyDescent="0.3">
      <c r="A87" t="s">
        <v>27</v>
      </c>
      <c r="B87">
        <v>0</v>
      </c>
      <c r="C87">
        <v>5.8</v>
      </c>
      <c r="D87">
        <v>1.33374912</v>
      </c>
      <c r="E87">
        <v>11.255881687500001</v>
      </c>
      <c r="F87" t="s">
        <v>4</v>
      </c>
      <c r="G87" t="s">
        <v>6</v>
      </c>
      <c r="H87">
        <f t="shared" si="6"/>
        <v>9.9221325675000003</v>
      </c>
      <c r="I87">
        <f t="shared" si="4"/>
        <v>7.4392795606867956</v>
      </c>
    </row>
    <row r="88" spans="1:9" x14ac:dyDescent="0.3">
      <c r="A88" t="s">
        <v>27</v>
      </c>
      <c r="B88">
        <v>1</v>
      </c>
      <c r="C88">
        <v>9.8000000000000007</v>
      </c>
      <c r="D88">
        <v>3.9210969599999901</v>
      </c>
      <c r="E88">
        <v>11.255881687500001</v>
      </c>
      <c r="F88" t="s">
        <v>4</v>
      </c>
      <c r="G88" t="s">
        <v>6</v>
      </c>
      <c r="H88">
        <f t="shared" si="6"/>
        <v>7.3347847275000104</v>
      </c>
      <c r="I88">
        <f t="shared" si="4"/>
        <v>1.8705950917112819</v>
      </c>
    </row>
    <row r="89" spans="1:9" x14ac:dyDescent="0.3">
      <c r="A89" t="s">
        <v>27</v>
      </c>
      <c r="B89">
        <v>2</v>
      </c>
      <c r="C89">
        <v>13.1</v>
      </c>
      <c r="D89">
        <v>5.8667769599999904</v>
      </c>
      <c r="E89">
        <v>11.255881687500001</v>
      </c>
      <c r="F89" t="s">
        <v>4</v>
      </c>
      <c r="G89" t="s">
        <v>6</v>
      </c>
      <c r="H89">
        <f t="shared" si="6"/>
        <v>5.3891047275000101</v>
      </c>
      <c r="I89">
        <f t="shared" si="4"/>
        <v>0.91858012742656214</v>
      </c>
    </row>
    <row r="90" spans="1:9" x14ac:dyDescent="0.3">
      <c r="A90" t="s">
        <v>27</v>
      </c>
      <c r="B90">
        <v>3</v>
      </c>
      <c r="C90">
        <v>7.4</v>
      </c>
      <c r="D90">
        <v>2.6593670399999998</v>
      </c>
      <c r="E90">
        <v>11.255881687500001</v>
      </c>
      <c r="F90" t="s">
        <v>4</v>
      </c>
      <c r="G90" t="s">
        <v>6</v>
      </c>
      <c r="H90">
        <f t="shared" si="6"/>
        <v>8.5965146475000012</v>
      </c>
      <c r="I90">
        <f t="shared" si="4"/>
        <v>3.2325416229494977</v>
      </c>
    </row>
    <row r="91" spans="1:9" x14ac:dyDescent="0.3">
      <c r="A91" t="s">
        <v>28</v>
      </c>
      <c r="B91">
        <v>2</v>
      </c>
      <c r="C91">
        <v>8.3000000000000007</v>
      </c>
      <c r="D91">
        <v>2.64976448</v>
      </c>
      <c r="E91">
        <v>26.7355345</v>
      </c>
      <c r="F91" t="s">
        <v>3</v>
      </c>
      <c r="G91" t="s">
        <v>4</v>
      </c>
      <c r="H91">
        <f t="shared" si="6"/>
        <v>24.085770019999998</v>
      </c>
      <c r="I91">
        <f t="shared" si="4"/>
        <v>9.0897776771466106</v>
      </c>
    </row>
    <row r="92" spans="1:9" x14ac:dyDescent="0.3">
      <c r="A92" t="s">
        <v>28</v>
      </c>
      <c r="B92">
        <v>3</v>
      </c>
      <c r="C92">
        <v>13.1</v>
      </c>
      <c r="D92">
        <v>8.5753184000000005</v>
      </c>
      <c r="E92">
        <v>45.454714750000001</v>
      </c>
      <c r="F92" t="s">
        <v>3</v>
      </c>
      <c r="G92" t="s">
        <v>4</v>
      </c>
      <c r="H92">
        <f t="shared" si="6"/>
        <v>36.87939635</v>
      </c>
      <c r="I92">
        <f t="shared" si="4"/>
        <v>4.3006445509941651</v>
      </c>
    </row>
    <row r="93" spans="1:9" x14ac:dyDescent="0.3">
      <c r="A93" t="s">
        <v>28</v>
      </c>
      <c r="B93">
        <v>0</v>
      </c>
      <c r="C93">
        <v>8.3000000000000007</v>
      </c>
      <c r="D93">
        <v>2.1104723199999902</v>
      </c>
      <c r="E93">
        <v>23.534426</v>
      </c>
      <c r="F93" t="s">
        <v>4</v>
      </c>
      <c r="G93" t="s">
        <v>6</v>
      </c>
      <c r="H93">
        <f t="shared" si="6"/>
        <v>21.423953680000011</v>
      </c>
      <c r="I93">
        <f t="shared" si="4"/>
        <v>10.151260207004331</v>
      </c>
    </row>
    <row r="94" spans="1:9" x14ac:dyDescent="0.3">
      <c r="A94" t="s">
        <v>28</v>
      </c>
      <c r="B94">
        <v>1</v>
      </c>
      <c r="C94">
        <v>9.1999999999999993</v>
      </c>
      <c r="D94">
        <v>3.4683827199999899</v>
      </c>
      <c r="E94">
        <v>23.534426</v>
      </c>
      <c r="F94" t="s">
        <v>4</v>
      </c>
      <c r="G94" t="s">
        <v>6</v>
      </c>
      <c r="H94">
        <f t="shared" si="6"/>
        <v>20.066043280000009</v>
      </c>
      <c r="I94">
        <f t="shared" si="4"/>
        <v>5.7854178445451563</v>
      </c>
    </row>
    <row r="95" spans="1:9" x14ac:dyDescent="0.3">
      <c r="A95" t="s">
        <v>29</v>
      </c>
      <c r="B95">
        <v>0</v>
      </c>
      <c r="C95">
        <v>12.1</v>
      </c>
      <c r="D95">
        <v>4.5572948999999996</v>
      </c>
      <c r="E95">
        <v>0</v>
      </c>
      <c r="F95" t="s">
        <v>9</v>
      </c>
      <c r="G95" t="s">
        <v>10</v>
      </c>
      <c r="H95">
        <v>-4.5572948999999996</v>
      </c>
      <c r="I95">
        <f t="shared" si="4"/>
        <v>-1</v>
      </c>
    </row>
    <row r="96" spans="1:9" x14ac:dyDescent="0.3">
      <c r="A96" t="s">
        <v>29</v>
      </c>
      <c r="B96">
        <v>1</v>
      </c>
      <c r="C96">
        <v>10</v>
      </c>
      <c r="D96">
        <v>4.6765066499999897</v>
      </c>
      <c r="E96">
        <v>0</v>
      </c>
      <c r="F96" t="s">
        <v>9</v>
      </c>
      <c r="G96" t="s">
        <v>10</v>
      </c>
      <c r="H96">
        <v>-4.6765066499999897</v>
      </c>
      <c r="I96">
        <f t="shared" si="4"/>
        <v>-1</v>
      </c>
    </row>
    <row r="97" spans="1:9" x14ac:dyDescent="0.3">
      <c r="A97" t="s">
        <v>29</v>
      </c>
      <c r="B97">
        <v>2</v>
      </c>
      <c r="C97">
        <v>14.2</v>
      </c>
      <c r="D97">
        <v>8.5455523799999895</v>
      </c>
      <c r="E97">
        <v>20.467776000000001</v>
      </c>
      <c r="F97" t="s">
        <v>4</v>
      </c>
      <c r="G97" t="s">
        <v>6</v>
      </c>
      <c r="H97">
        <f>E97-D97</f>
        <v>11.922223620000011</v>
      </c>
      <c r="I97">
        <f t="shared" si="4"/>
        <v>1.395137855324927</v>
      </c>
    </row>
    <row r="98" spans="1:9" x14ac:dyDescent="0.3">
      <c r="A98" t="s">
        <v>29</v>
      </c>
      <c r="B98">
        <v>3</v>
      </c>
      <c r="C98">
        <v>15.1</v>
      </c>
      <c r="D98">
        <v>10.194156269999899</v>
      </c>
      <c r="E98">
        <v>20.467776000000001</v>
      </c>
      <c r="F98" t="s">
        <v>4</v>
      </c>
      <c r="G98" t="s">
        <v>6</v>
      </c>
      <c r="H98">
        <f>E98-D98</f>
        <v>10.273619730000101</v>
      </c>
      <c r="I98">
        <f t="shared" si="4"/>
        <v>1.0077950011649373</v>
      </c>
    </row>
    <row r="99" spans="1:9" x14ac:dyDescent="0.3">
      <c r="A99" t="s">
        <v>30</v>
      </c>
      <c r="B99">
        <v>0</v>
      </c>
      <c r="C99">
        <v>9.9</v>
      </c>
      <c r="D99">
        <v>5.2712041599999999</v>
      </c>
      <c r="E99">
        <v>0</v>
      </c>
      <c r="F99" t="s">
        <v>9</v>
      </c>
      <c r="G99" t="s">
        <v>10</v>
      </c>
      <c r="H99">
        <v>-5.2712041599999999</v>
      </c>
      <c r="I99">
        <f t="shared" si="4"/>
        <v>-1</v>
      </c>
    </row>
    <row r="100" spans="1:9" x14ac:dyDescent="0.3">
      <c r="A100" t="s">
        <v>30</v>
      </c>
      <c r="B100">
        <v>2</v>
      </c>
      <c r="C100">
        <v>8.5</v>
      </c>
      <c r="D100">
        <v>3.3735847999999899</v>
      </c>
      <c r="E100">
        <v>30.580008800000002</v>
      </c>
      <c r="F100" t="s">
        <v>3</v>
      </c>
      <c r="G100" t="s">
        <v>4</v>
      </c>
      <c r="H100">
        <f t="shared" ref="H100:H111" si="7">E100-D100</f>
        <v>27.206424000000013</v>
      </c>
      <c r="I100">
        <f t="shared" si="4"/>
        <v>8.064544279426471</v>
      </c>
    </row>
    <row r="101" spans="1:9" x14ac:dyDescent="0.3">
      <c r="A101" t="s">
        <v>30</v>
      </c>
      <c r="B101">
        <v>3</v>
      </c>
      <c r="C101">
        <v>12.6</v>
      </c>
      <c r="D101">
        <v>6.3525538399999997</v>
      </c>
      <c r="E101">
        <v>49.556212159999902</v>
      </c>
      <c r="F101" t="s">
        <v>3</v>
      </c>
      <c r="G101" t="s">
        <v>10</v>
      </c>
      <c r="H101">
        <f t="shared" si="7"/>
        <v>43.203658319999903</v>
      </c>
      <c r="I101">
        <f t="shared" si="4"/>
        <v>6.8009905005385844</v>
      </c>
    </row>
    <row r="102" spans="1:9" x14ac:dyDescent="0.3">
      <c r="A102" t="s">
        <v>30</v>
      </c>
      <c r="B102">
        <v>4</v>
      </c>
      <c r="C102">
        <v>8</v>
      </c>
      <c r="D102">
        <v>3.2590702399999998</v>
      </c>
      <c r="E102">
        <v>17.593016479999999</v>
      </c>
      <c r="F102" t="s">
        <v>3</v>
      </c>
      <c r="G102" t="s">
        <v>4</v>
      </c>
      <c r="H102">
        <f t="shared" si="7"/>
        <v>14.33394624</v>
      </c>
      <c r="I102">
        <f t="shared" si="4"/>
        <v>4.3981703935291678</v>
      </c>
    </row>
    <row r="103" spans="1:9" x14ac:dyDescent="0.3">
      <c r="A103" t="s">
        <v>31</v>
      </c>
      <c r="B103">
        <v>0</v>
      </c>
      <c r="C103">
        <v>4.3</v>
      </c>
      <c r="D103">
        <v>0.77335199999999904</v>
      </c>
      <c r="E103">
        <v>15.414498792</v>
      </c>
      <c r="F103" t="s">
        <v>4</v>
      </c>
      <c r="G103" t="s">
        <v>6</v>
      </c>
      <c r="H103">
        <f t="shared" si="7"/>
        <v>14.641146792000001</v>
      </c>
      <c r="I103">
        <f t="shared" si="4"/>
        <v>18.932060422679477</v>
      </c>
    </row>
    <row r="104" spans="1:9" x14ac:dyDescent="0.3">
      <c r="A104" t="s">
        <v>31</v>
      </c>
      <c r="B104">
        <v>1</v>
      </c>
      <c r="C104">
        <v>9.4</v>
      </c>
      <c r="D104">
        <v>2.7994680000000001</v>
      </c>
      <c r="E104">
        <v>15.414498792</v>
      </c>
      <c r="F104" t="s">
        <v>4</v>
      </c>
      <c r="G104" t="s">
        <v>6</v>
      </c>
      <c r="H104">
        <f t="shared" si="7"/>
        <v>12.615030791999999</v>
      </c>
      <c r="I104">
        <f t="shared" si="4"/>
        <v>4.5062243226212972</v>
      </c>
    </row>
    <row r="105" spans="1:9" x14ac:dyDescent="0.3">
      <c r="A105" t="s">
        <v>31</v>
      </c>
      <c r="B105">
        <v>2</v>
      </c>
      <c r="C105">
        <v>8</v>
      </c>
      <c r="D105">
        <v>2.6585639999999899</v>
      </c>
      <c r="E105">
        <v>15.414498792</v>
      </c>
      <c r="F105" t="s">
        <v>4</v>
      </c>
      <c r="G105" t="s">
        <v>6</v>
      </c>
      <c r="H105">
        <f t="shared" si="7"/>
        <v>12.75593479200001</v>
      </c>
      <c r="I105">
        <f t="shared" si="4"/>
        <v>4.7980544354019905</v>
      </c>
    </row>
    <row r="106" spans="1:9" x14ac:dyDescent="0.3">
      <c r="A106" t="s">
        <v>31</v>
      </c>
      <c r="B106">
        <v>3</v>
      </c>
      <c r="C106">
        <v>4.8</v>
      </c>
      <c r="D106">
        <v>1.176696</v>
      </c>
      <c r="E106">
        <v>15.414498792</v>
      </c>
      <c r="F106" t="s">
        <v>4</v>
      </c>
      <c r="G106" t="s">
        <v>6</v>
      </c>
      <c r="H106">
        <f t="shared" si="7"/>
        <v>14.237802792</v>
      </c>
      <c r="I106">
        <f t="shared" si="4"/>
        <v>12.099814048828245</v>
      </c>
    </row>
    <row r="107" spans="1:9" x14ac:dyDescent="0.3">
      <c r="A107" t="s">
        <v>31</v>
      </c>
      <c r="B107">
        <v>4</v>
      </c>
      <c r="C107">
        <v>10.4</v>
      </c>
      <c r="D107">
        <v>2.9789279999999998</v>
      </c>
      <c r="E107">
        <v>15.414498792</v>
      </c>
      <c r="F107" t="s">
        <v>4</v>
      </c>
      <c r="G107" t="s">
        <v>6</v>
      </c>
      <c r="H107">
        <f t="shared" si="7"/>
        <v>12.435570792</v>
      </c>
      <c r="I107">
        <f t="shared" si="4"/>
        <v>4.1745120365446899</v>
      </c>
    </row>
    <row r="108" spans="1:9" x14ac:dyDescent="0.3">
      <c r="A108" t="s">
        <v>33</v>
      </c>
      <c r="B108">
        <v>2</v>
      </c>
      <c r="C108">
        <v>10.199999999999999</v>
      </c>
      <c r="D108">
        <v>3.0250188800000002</v>
      </c>
      <c r="E108">
        <v>27.032753279999898</v>
      </c>
      <c r="F108" t="s">
        <v>3</v>
      </c>
      <c r="G108" t="s">
        <v>4</v>
      </c>
      <c r="H108">
        <f t="shared" si="7"/>
        <v>24.007734399999897</v>
      </c>
      <c r="I108">
        <f t="shared" si="4"/>
        <v>7.9363915903889817</v>
      </c>
    </row>
    <row r="109" spans="1:9" x14ac:dyDescent="0.3">
      <c r="A109" t="s">
        <v>33</v>
      </c>
      <c r="B109">
        <v>3</v>
      </c>
      <c r="C109">
        <v>12.4</v>
      </c>
      <c r="D109">
        <v>6.3618630399999896</v>
      </c>
      <c r="E109">
        <v>39.729331199999997</v>
      </c>
      <c r="F109" t="s">
        <v>3</v>
      </c>
      <c r="G109" t="s">
        <v>4</v>
      </c>
      <c r="H109">
        <f t="shared" si="7"/>
        <v>33.367468160000008</v>
      </c>
      <c r="I109">
        <f t="shared" si="4"/>
        <v>5.2449208589061458</v>
      </c>
    </row>
    <row r="110" spans="1:9" x14ac:dyDescent="0.3">
      <c r="A110" t="s">
        <v>33</v>
      </c>
      <c r="B110">
        <v>0</v>
      </c>
      <c r="C110">
        <v>14</v>
      </c>
      <c r="D110">
        <v>6.2963180799999998</v>
      </c>
      <c r="E110">
        <v>59.641154559999997</v>
      </c>
      <c r="F110" t="s">
        <v>4</v>
      </c>
      <c r="G110" t="s">
        <v>6</v>
      </c>
      <c r="H110">
        <f t="shared" si="7"/>
        <v>53.344836479999998</v>
      </c>
      <c r="I110">
        <f t="shared" si="4"/>
        <v>8.4723858931853702</v>
      </c>
    </row>
    <row r="111" spans="1:9" x14ac:dyDescent="0.3">
      <c r="A111" t="s">
        <v>33</v>
      </c>
      <c r="B111">
        <v>1</v>
      </c>
      <c r="C111">
        <v>10.6</v>
      </c>
      <c r="D111">
        <v>6.4412524799999904</v>
      </c>
      <c r="E111">
        <v>59.641154559999997</v>
      </c>
      <c r="F111" t="s">
        <v>4</v>
      </c>
      <c r="G111" t="s">
        <v>6</v>
      </c>
      <c r="H111">
        <f t="shared" si="7"/>
        <v>53.199902080000008</v>
      </c>
      <c r="I111">
        <f t="shared" si="4"/>
        <v>8.2592480647490607</v>
      </c>
    </row>
    <row r="112" spans="1:9" x14ac:dyDescent="0.3">
      <c r="A112" t="s">
        <v>32</v>
      </c>
      <c r="B112">
        <v>1</v>
      </c>
      <c r="C112">
        <v>9.9</v>
      </c>
      <c r="D112">
        <v>4.3732867500000001</v>
      </c>
      <c r="E112">
        <v>0</v>
      </c>
      <c r="F112" t="s">
        <v>9</v>
      </c>
      <c r="G112" t="s">
        <v>10</v>
      </c>
      <c r="H112">
        <v>-4.3732867500000001</v>
      </c>
      <c r="I112">
        <f t="shared" si="4"/>
        <v>-1</v>
      </c>
    </row>
    <row r="113" spans="1:9" x14ac:dyDescent="0.3">
      <c r="A113" t="s">
        <v>32</v>
      </c>
      <c r="B113">
        <v>2</v>
      </c>
      <c r="C113">
        <v>6.4</v>
      </c>
      <c r="D113">
        <v>2.0541779999999998</v>
      </c>
      <c r="E113">
        <v>0</v>
      </c>
      <c r="F113" t="s">
        <v>9</v>
      </c>
      <c r="G113" t="s">
        <v>10</v>
      </c>
      <c r="H113">
        <v>-2.0541779999999998</v>
      </c>
      <c r="I113">
        <f t="shared" si="4"/>
        <v>-1</v>
      </c>
    </row>
    <row r="114" spans="1:9" x14ac:dyDescent="0.3">
      <c r="A114" t="s">
        <v>32</v>
      </c>
      <c r="B114">
        <v>3</v>
      </c>
      <c r="C114">
        <v>12.4</v>
      </c>
      <c r="D114">
        <v>6.7719959999999899</v>
      </c>
      <c r="E114">
        <v>0</v>
      </c>
      <c r="F114" t="s">
        <v>9</v>
      </c>
      <c r="G114" t="s">
        <v>10</v>
      </c>
      <c r="H114">
        <v>-6.7719959999999899</v>
      </c>
      <c r="I114">
        <f t="shared" si="4"/>
        <v>-1</v>
      </c>
    </row>
    <row r="115" spans="1:9" x14ac:dyDescent="0.3">
      <c r="A115" t="s">
        <v>32</v>
      </c>
      <c r="B115">
        <v>0</v>
      </c>
      <c r="C115">
        <v>8.6</v>
      </c>
      <c r="D115">
        <v>3.42072675</v>
      </c>
      <c r="E115">
        <v>24.626582280000001</v>
      </c>
      <c r="F115" t="s">
        <v>3</v>
      </c>
      <c r="G115" t="s">
        <v>10</v>
      </c>
      <c r="H115">
        <f>E115-D115</f>
        <v>21.205855530000001</v>
      </c>
      <c r="I115">
        <f t="shared" si="4"/>
        <v>6.1992252172729083</v>
      </c>
    </row>
    <row r="123" spans="1:9" x14ac:dyDescent="0.3">
      <c r="F123" t="e">
        <f>#REF!/SUM(D112:D115)</f>
        <v>#REF!</v>
      </c>
    </row>
  </sheetData>
  <sortState ref="A2:L115">
    <sortCondition ref="A2:A115"/>
  </sortState>
  <mergeCells count="1">
    <mergeCell ref="M2:P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workbookViewId="0">
      <selection activeCell="E1" sqref="D1:E1"/>
    </sheetView>
  </sheetViews>
  <sheetFormatPr defaultRowHeight="14.4" x14ac:dyDescent="0.3"/>
  <cols>
    <col min="1" max="2" width="21" customWidth="1"/>
    <col min="3" max="3" width="21" bestFit="1" customWidth="1"/>
    <col min="4" max="4" width="26.44140625" bestFit="1" customWidth="1"/>
    <col min="5" max="5" width="37.77734375" bestFit="1" customWidth="1"/>
    <col min="14" max="14" width="12" bestFit="1" customWidth="1"/>
  </cols>
  <sheetData>
    <row r="1" spans="1:5" x14ac:dyDescent="0.3">
      <c r="A1" s="6" t="s">
        <v>42</v>
      </c>
      <c r="B1" s="6" t="s">
        <v>50</v>
      </c>
      <c r="C1" s="6" t="s">
        <v>51</v>
      </c>
      <c r="D1" s="6" t="s">
        <v>46</v>
      </c>
      <c r="E1" s="6" t="s">
        <v>65</v>
      </c>
    </row>
    <row r="2" spans="1:5" x14ac:dyDescent="0.3">
      <c r="A2" s="7" t="s">
        <v>2</v>
      </c>
      <c r="B2" s="8">
        <v>17.803940000000001</v>
      </c>
      <c r="C2" s="8">
        <v>95.123101709999901</v>
      </c>
      <c r="D2" s="8">
        <f t="shared" ref="D2:D28" si="0">C2-B2</f>
        <v>77.319161709999904</v>
      </c>
      <c r="E2" s="8">
        <f t="shared" ref="E2:E28" si="1">(D2/B2)</f>
        <v>4.3428118556903641</v>
      </c>
    </row>
    <row r="3" spans="1:5" x14ac:dyDescent="0.3">
      <c r="A3" s="7" t="s">
        <v>5</v>
      </c>
      <c r="B3" s="8">
        <v>37.599856000000003</v>
      </c>
      <c r="C3" s="8">
        <v>151.69999999999999</v>
      </c>
      <c r="D3" s="8">
        <f t="shared" si="0"/>
        <v>114.10014399999999</v>
      </c>
      <c r="E3" s="8">
        <f t="shared" si="1"/>
        <v>3.0345899197060748</v>
      </c>
    </row>
    <row r="4" spans="1:5" x14ac:dyDescent="0.3">
      <c r="A4" s="7" t="s">
        <v>7</v>
      </c>
      <c r="B4" s="8">
        <v>18.07062075</v>
      </c>
      <c r="C4" s="8">
        <v>89.703253470000007</v>
      </c>
      <c r="D4" s="8">
        <f t="shared" si="0"/>
        <v>71.632632720000004</v>
      </c>
      <c r="E4" s="8">
        <f t="shared" si="1"/>
        <v>3.9640382979096058</v>
      </c>
    </row>
    <row r="5" spans="1:5" x14ac:dyDescent="0.3">
      <c r="A5" s="7" t="s">
        <v>8</v>
      </c>
      <c r="B5" s="8">
        <v>30.774499999999996</v>
      </c>
      <c r="C5" s="8">
        <v>149.21684125000002</v>
      </c>
      <c r="D5" s="8">
        <f t="shared" si="0"/>
        <v>118.44234125000003</v>
      </c>
      <c r="E5" s="8">
        <f t="shared" si="1"/>
        <v>3.8487169978391216</v>
      </c>
    </row>
    <row r="6" spans="1:5" x14ac:dyDescent="0.3">
      <c r="A6" s="7" t="s">
        <v>11</v>
      </c>
      <c r="B6" s="8">
        <v>35.781823799999998</v>
      </c>
      <c r="C6" s="8">
        <v>100.45507734</v>
      </c>
      <c r="D6" s="8">
        <f t="shared" si="0"/>
        <v>64.673253540000005</v>
      </c>
      <c r="E6" s="8">
        <f t="shared" si="1"/>
        <v>1.8074331230707141</v>
      </c>
    </row>
    <row r="7" spans="1:5" x14ac:dyDescent="0.3">
      <c r="A7" s="7" t="s">
        <v>12</v>
      </c>
      <c r="B7" s="8">
        <v>21.114575999999989</v>
      </c>
      <c r="C7" s="8">
        <v>90.329661000000002</v>
      </c>
      <c r="D7" s="8">
        <f t="shared" si="0"/>
        <v>69.215085000000016</v>
      </c>
      <c r="E7" s="8">
        <f t="shared" si="1"/>
        <v>3.2780712717129652</v>
      </c>
    </row>
    <row r="8" spans="1:5" x14ac:dyDescent="0.3">
      <c r="A8" s="7" t="s">
        <v>13</v>
      </c>
      <c r="B8" s="8">
        <v>22.50308351999999</v>
      </c>
      <c r="C8" s="8">
        <v>104.45740848</v>
      </c>
      <c r="D8" s="8">
        <f t="shared" si="0"/>
        <v>81.954324960000008</v>
      </c>
      <c r="E8" s="8">
        <f t="shared" si="1"/>
        <v>3.6419153351655891</v>
      </c>
    </row>
    <row r="9" spans="1:5" x14ac:dyDescent="0.3">
      <c r="A9" s="7" t="s">
        <v>14</v>
      </c>
      <c r="B9" s="8">
        <v>29.507994879999881</v>
      </c>
      <c r="C9" s="8">
        <v>94.251278029999895</v>
      </c>
      <c r="D9" s="8">
        <f t="shared" si="0"/>
        <v>64.743283150000011</v>
      </c>
      <c r="E9" s="8">
        <f t="shared" si="1"/>
        <v>2.1940929369579814</v>
      </c>
    </row>
    <row r="10" spans="1:5" x14ac:dyDescent="0.3">
      <c r="A10" s="7" t="s">
        <v>15</v>
      </c>
      <c r="B10" s="8">
        <v>27.605893119999998</v>
      </c>
      <c r="C10" s="8">
        <v>114.81021729</v>
      </c>
      <c r="D10" s="8">
        <f t="shared" si="0"/>
        <v>87.204324170000007</v>
      </c>
      <c r="E10" s="8">
        <f t="shared" si="1"/>
        <v>3.1589024774866625</v>
      </c>
    </row>
    <row r="11" spans="1:5" x14ac:dyDescent="0.3">
      <c r="A11" s="7" t="s">
        <v>16</v>
      </c>
      <c r="B11" s="8">
        <v>25.985402239999971</v>
      </c>
      <c r="C11" s="8">
        <v>87.984248479999906</v>
      </c>
      <c r="D11" s="8">
        <f t="shared" si="0"/>
        <v>61.998846239999935</v>
      </c>
      <c r="E11" s="8">
        <f t="shared" si="1"/>
        <v>2.3859105842342352</v>
      </c>
    </row>
    <row r="12" spans="1:5" x14ac:dyDescent="0.3">
      <c r="A12" s="7" t="s">
        <v>17</v>
      </c>
      <c r="B12" s="8">
        <v>26.094115250000002</v>
      </c>
      <c r="C12" s="8">
        <v>98.662658389999891</v>
      </c>
      <c r="D12" s="8">
        <f t="shared" si="0"/>
        <v>72.568543139999889</v>
      </c>
      <c r="E12" s="8">
        <f t="shared" si="1"/>
        <v>2.781030988969817</v>
      </c>
    </row>
    <row r="13" spans="1:5" x14ac:dyDescent="0.3">
      <c r="A13" s="7" t="s">
        <v>18</v>
      </c>
      <c r="B13" s="8">
        <v>15.08318</v>
      </c>
      <c r="C13" s="8">
        <v>65.701657170000004</v>
      </c>
      <c r="D13" s="8">
        <f t="shared" si="0"/>
        <v>50.618477170000006</v>
      </c>
      <c r="E13" s="8">
        <f t="shared" si="1"/>
        <v>3.3559552541307607</v>
      </c>
    </row>
    <row r="14" spans="1:5" x14ac:dyDescent="0.3">
      <c r="A14" s="7" t="s">
        <v>19</v>
      </c>
      <c r="B14" s="8">
        <v>31.943129399999989</v>
      </c>
      <c r="C14" s="8">
        <v>112.51439603999981</v>
      </c>
      <c r="D14" s="8">
        <f t="shared" si="0"/>
        <v>80.57126663999982</v>
      </c>
      <c r="E14" s="8">
        <f t="shared" si="1"/>
        <v>2.5223347916563195</v>
      </c>
    </row>
    <row r="15" spans="1:5" x14ac:dyDescent="0.3">
      <c r="A15" s="7" t="s">
        <v>20</v>
      </c>
      <c r="B15" s="8">
        <v>6.4750856199999998</v>
      </c>
      <c r="C15" s="8">
        <v>20.305581119999999</v>
      </c>
      <c r="D15" s="8">
        <f t="shared" si="0"/>
        <v>13.8304955</v>
      </c>
      <c r="E15" s="8">
        <f t="shared" si="1"/>
        <v>2.1359556169081206</v>
      </c>
    </row>
    <row r="16" spans="1:5" x14ac:dyDescent="0.3">
      <c r="A16" s="7" t="s">
        <v>21</v>
      </c>
      <c r="B16" s="8">
        <v>15.592187500000001</v>
      </c>
      <c r="C16" s="8">
        <v>71.693567999999999</v>
      </c>
      <c r="D16" s="8">
        <f t="shared" si="0"/>
        <v>56.101380499999998</v>
      </c>
      <c r="E16" s="8">
        <f t="shared" si="1"/>
        <v>3.5980442449143197</v>
      </c>
    </row>
    <row r="17" spans="1:5" x14ac:dyDescent="0.3">
      <c r="A17" s="7" t="s">
        <v>22</v>
      </c>
      <c r="B17" s="8">
        <v>25.97393616999998</v>
      </c>
      <c r="C17" s="8">
        <v>69.797057109999898</v>
      </c>
      <c r="D17" s="8">
        <f t="shared" si="0"/>
        <v>43.823120939999917</v>
      </c>
      <c r="E17" s="8">
        <f t="shared" si="1"/>
        <v>1.6871959895942084</v>
      </c>
    </row>
    <row r="18" spans="1:5" x14ac:dyDescent="0.3">
      <c r="A18" s="7" t="s">
        <v>23</v>
      </c>
      <c r="B18" s="8">
        <v>27.184586000000003</v>
      </c>
      <c r="C18" s="8">
        <v>179.64089233999999</v>
      </c>
      <c r="D18" s="8">
        <f t="shared" si="0"/>
        <v>152.45630634</v>
      </c>
      <c r="E18" s="8">
        <f t="shared" si="1"/>
        <v>5.6081893739341835</v>
      </c>
    </row>
    <row r="19" spans="1:5" x14ac:dyDescent="0.3">
      <c r="A19" s="7" t="s">
        <v>24</v>
      </c>
      <c r="B19" s="8">
        <v>16.746690059999988</v>
      </c>
      <c r="C19" s="8">
        <v>28.23522015</v>
      </c>
      <c r="D19" s="8">
        <f t="shared" si="0"/>
        <v>11.488530090000012</v>
      </c>
      <c r="E19" s="8">
        <f t="shared" si="1"/>
        <v>0.68601795631488627</v>
      </c>
    </row>
    <row r="20" spans="1:5" x14ac:dyDescent="0.3">
      <c r="A20" s="7" t="s">
        <v>25</v>
      </c>
      <c r="B20" s="8">
        <v>13.275193409999963</v>
      </c>
      <c r="C20" s="8">
        <v>54.2136256</v>
      </c>
      <c r="D20" s="8">
        <f t="shared" si="0"/>
        <v>40.938432190000036</v>
      </c>
      <c r="E20" s="8">
        <f t="shared" si="1"/>
        <v>3.0838294347682993</v>
      </c>
    </row>
    <row r="21" spans="1:5" x14ac:dyDescent="0.3">
      <c r="A21" s="7" t="s">
        <v>26</v>
      </c>
      <c r="B21" s="8">
        <v>17.175124879999991</v>
      </c>
      <c r="C21" s="8">
        <v>77.052730139999795</v>
      </c>
      <c r="D21" s="8">
        <f t="shared" si="0"/>
        <v>59.877605259999804</v>
      </c>
      <c r="E21" s="8">
        <f t="shared" si="1"/>
        <v>3.4862981013736789</v>
      </c>
    </row>
    <row r="22" spans="1:5" x14ac:dyDescent="0.3">
      <c r="A22" s="7" t="s">
        <v>27</v>
      </c>
      <c r="B22" s="8">
        <v>13.780990079999981</v>
      </c>
      <c r="C22" s="8">
        <v>45.023526750000002</v>
      </c>
      <c r="D22" s="8">
        <f t="shared" si="0"/>
        <v>31.242536670000021</v>
      </c>
      <c r="E22" s="8">
        <f t="shared" si="1"/>
        <v>2.2670748972776318</v>
      </c>
    </row>
    <row r="23" spans="1:5" x14ac:dyDescent="0.3">
      <c r="A23" s="7" t="s">
        <v>28</v>
      </c>
      <c r="B23" s="8">
        <v>16.803937919999981</v>
      </c>
      <c r="C23" s="8">
        <v>119.25910124999999</v>
      </c>
      <c r="D23" s="8">
        <f t="shared" si="0"/>
        <v>102.45516333</v>
      </c>
      <c r="E23" s="8">
        <f t="shared" si="1"/>
        <v>6.0970924683111489</v>
      </c>
    </row>
    <row r="24" spans="1:5" x14ac:dyDescent="0.3">
      <c r="A24" s="7" t="s">
        <v>29</v>
      </c>
      <c r="B24" s="8">
        <v>27.973510199999879</v>
      </c>
      <c r="C24" s="8">
        <v>40.935552000000001</v>
      </c>
      <c r="D24" s="8">
        <f t="shared" si="0"/>
        <v>12.962041800000122</v>
      </c>
      <c r="E24" s="8">
        <f t="shared" si="1"/>
        <v>0.46336844061851695</v>
      </c>
    </row>
    <row r="25" spans="1:5" x14ac:dyDescent="0.3">
      <c r="A25" s="7" t="s">
        <v>30</v>
      </c>
      <c r="B25" s="8">
        <v>18.256413039999988</v>
      </c>
      <c r="C25" s="8">
        <v>97.729237439999906</v>
      </c>
      <c r="D25" s="8">
        <f t="shared" si="0"/>
        <v>79.472824399999922</v>
      </c>
      <c r="E25" s="8">
        <f t="shared" si="1"/>
        <v>4.3531456166046505</v>
      </c>
    </row>
    <row r="26" spans="1:5" x14ac:dyDescent="0.3">
      <c r="A26" s="7" t="s">
        <v>31</v>
      </c>
      <c r="B26" s="8">
        <v>10.387007999999989</v>
      </c>
      <c r="C26" s="8">
        <v>77.072493960000003</v>
      </c>
      <c r="D26" s="8">
        <f t="shared" si="0"/>
        <v>66.685485960000008</v>
      </c>
      <c r="E26" s="8">
        <f t="shared" si="1"/>
        <v>6.4200861268230538</v>
      </c>
    </row>
    <row r="27" spans="1:5" x14ac:dyDescent="0.3">
      <c r="A27" s="7" t="s">
        <v>33</v>
      </c>
      <c r="B27" s="8">
        <v>22.124452479999981</v>
      </c>
      <c r="C27" s="8">
        <v>186.04439359999989</v>
      </c>
      <c r="D27" s="8">
        <f t="shared" si="0"/>
        <v>163.91994111999992</v>
      </c>
      <c r="E27" s="8">
        <f t="shared" si="1"/>
        <v>7.4089942459900398</v>
      </c>
    </row>
    <row r="28" spans="1:5" x14ac:dyDescent="0.3">
      <c r="A28" s="7" t="s">
        <v>32</v>
      </c>
      <c r="B28" s="8">
        <v>16.620187499999989</v>
      </c>
      <c r="C28" s="8">
        <v>24.626582280000001</v>
      </c>
      <c r="D28" s="8">
        <f t="shared" si="0"/>
        <v>8.0063947800000115</v>
      </c>
      <c r="E28" s="8">
        <f t="shared" si="1"/>
        <v>0.48172710325921514</v>
      </c>
    </row>
    <row r="29" spans="1:5" x14ac:dyDescent="0.3">
      <c r="A29" s="9" t="s">
        <v>41</v>
      </c>
      <c r="B29" s="10">
        <f>SUM(B2:B28)</f>
        <v>588.23741781999968</v>
      </c>
      <c r="C29" s="10">
        <f>SUM(C2:C28)</f>
        <v>2446.5393603899988</v>
      </c>
      <c r="D29" s="10">
        <f>SUM(D2:D28)</f>
        <v>1858.3019425699995</v>
      </c>
      <c r="E29" s="10" t="s">
        <v>48</v>
      </c>
    </row>
    <row r="30" spans="1:5" x14ac:dyDescent="0.3">
      <c r="A30" s="10" t="s">
        <v>43</v>
      </c>
      <c r="B30" s="10">
        <f>AVERAGE(B2:B28)</f>
        <v>21.786571030370357</v>
      </c>
      <c r="C30" s="10">
        <f t="shared" ref="C30:E30" si="2">AVERAGE(C2:C28)</f>
        <v>90.612568903333283</v>
      </c>
      <c r="D30" s="10">
        <f t="shared" si="2"/>
        <v>68.825997872962944</v>
      </c>
      <c r="E30" s="10">
        <f t="shared" si="2"/>
        <v>3.2626971648600804</v>
      </c>
    </row>
    <row r="31" spans="1:5" x14ac:dyDescent="0.3">
      <c r="A31" s="8" t="s">
        <v>47</v>
      </c>
      <c r="B31" s="8">
        <f>_xlfn.STDEV.S(B2:B28)</f>
        <v>7.7710299267889082</v>
      </c>
      <c r="C31" s="8">
        <f t="shared" ref="C31:E31" si="3">_xlfn.STDEV.S(C2:C28)</f>
        <v>42.683465109845592</v>
      </c>
      <c r="D31" s="8">
        <f t="shared" si="3"/>
        <v>38.799687898852746</v>
      </c>
      <c r="E31" s="8">
        <f t="shared" si="3"/>
        <v>1.7103526580071844</v>
      </c>
    </row>
    <row r="32" spans="1:5" x14ac:dyDescent="0.3">
      <c r="A32" s="8" t="s">
        <v>40</v>
      </c>
      <c r="B32" s="8">
        <f>STDEV(B2:B28)/SQRT(COUNT(B2:B28))</f>
        <v>1.4955354067040714</v>
      </c>
      <c r="C32" s="8">
        <f t="shared" ref="C32:E32" si="4">STDEV(C2:C28)/SQRT(COUNT(C2:C28))</f>
        <v>8.2144366903717838</v>
      </c>
      <c r="D32" s="8">
        <f t="shared" si="4"/>
        <v>7.4670034176253655</v>
      </c>
      <c r="E32" s="8">
        <f t="shared" si="4"/>
        <v>0.32915752250321328</v>
      </c>
    </row>
    <row r="65" spans="1:5" x14ac:dyDescent="0.3">
      <c r="A65" s="2"/>
      <c r="E65" s="3"/>
    </row>
    <row r="66" spans="1:5" x14ac:dyDescent="0.3">
      <c r="A66" s="2"/>
      <c r="E66" s="3"/>
    </row>
    <row r="67" spans="1:5" x14ac:dyDescent="0.3">
      <c r="A67" s="2"/>
    </row>
    <row r="68" spans="1:5" x14ac:dyDescent="0.3">
      <c r="A68" s="2"/>
    </row>
    <row r="69" spans="1:5" x14ac:dyDescent="0.3">
      <c r="A69" s="2"/>
    </row>
  </sheetData>
  <sortState ref="A34:H60">
    <sortCondition ref="A34:A60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A2" sqref="A2:A28"/>
    </sheetView>
  </sheetViews>
  <sheetFormatPr defaultRowHeight="14.4" x14ac:dyDescent="0.3"/>
  <cols>
    <col min="1" max="1" width="21" bestFit="1" customWidth="1"/>
    <col min="2" max="2" width="12.33203125" customWidth="1"/>
    <col min="3" max="4" width="12.33203125" bestFit="1" customWidth="1"/>
    <col min="5" max="5" width="49.21875" bestFit="1" customWidth="1"/>
    <col min="9" max="11" width="12" bestFit="1" customWidth="1"/>
    <col min="12" max="12" width="16.6640625" bestFit="1" customWidth="1"/>
  </cols>
  <sheetData>
    <row r="1" spans="1:10" ht="15" thickBot="1" x14ac:dyDescent="0.35">
      <c r="A1" s="26" t="s">
        <v>42</v>
      </c>
      <c r="B1" s="26" t="s">
        <v>50</v>
      </c>
      <c r="C1" s="26" t="s">
        <v>51</v>
      </c>
      <c r="D1" s="26" t="s">
        <v>34</v>
      </c>
      <c r="E1" s="6" t="s">
        <v>65</v>
      </c>
    </row>
    <row r="2" spans="1:10" x14ac:dyDescent="0.3">
      <c r="A2" s="4" t="s">
        <v>2</v>
      </c>
      <c r="B2" s="4">
        <v>17.803940000000001</v>
      </c>
      <c r="C2" s="4">
        <v>95.123101709999901</v>
      </c>
      <c r="D2" s="4">
        <f>C2-B2</f>
        <v>77.319161709999904</v>
      </c>
      <c r="E2" s="4">
        <f>(D2/B2)</f>
        <v>4.3428118556903641</v>
      </c>
      <c r="G2" s="14" t="s">
        <v>74</v>
      </c>
      <c r="H2" s="15"/>
      <c r="I2" s="15"/>
      <c r="J2" s="16"/>
    </row>
    <row r="3" spans="1:10" x14ac:dyDescent="0.3">
      <c r="A3" s="4" t="s">
        <v>5</v>
      </c>
      <c r="B3" s="4">
        <v>37.599855999999996</v>
      </c>
      <c r="C3" s="4">
        <v>151.69999999999999</v>
      </c>
      <c r="D3" s="4">
        <f>C3-B3</f>
        <v>114.100144</v>
      </c>
      <c r="E3" s="4">
        <f>(D3/B3)</f>
        <v>3.0345899197060757</v>
      </c>
      <c r="G3" s="17"/>
      <c r="H3" s="18"/>
      <c r="I3" s="18"/>
      <c r="J3" s="19"/>
    </row>
    <row r="4" spans="1:10" x14ac:dyDescent="0.3">
      <c r="A4" s="4" t="s">
        <v>7</v>
      </c>
      <c r="B4" s="4">
        <v>18.07062075</v>
      </c>
      <c r="C4" s="4">
        <v>89.703253470000007</v>
      </c>
      <c r="D4" s="4">
        <f>C4-B4</f>
        <v>71.632632720000004</v>
      </c>
      <c r="E4" s="4">
        <f>(D4/B4)</f>
        <v>3.9640382979096058</v>
      </c>
      <c r="G4" s="17"/>
      <c r="H4" s="18"/>
      <c r="I4" s="18"/>
      <c r="J4" s="19"/>
    </row>
    <row r="5" spans="1:10" ht="15" thickBot="1" x14ac:dyDescent="0.35">
      <c r="A5" s="4" t="s">
        <v>8</v>
      </c>
      <c r="B5" s="4">
        <v>20.763199999999998</v>
      </c>
      <c r="C5" s="4">
        <v>149.21684125000002</v>
      </c>
      <c r="D5" s="4">
        <f>C5-B5</f>
        <v>128.45364125000003</v>
      </c>
      <c r="E5" s="4">
        <f>(D5/B5)</f>
        <v>6.1866013548008034</v>
      </c>
      <c r="G5" s="20"/>
      <c r="H5" s="21"/>
      <c r="I5" s="21"/>
      <c r="J5" s="22"/>
    </row>
    <row r="6" spans="1:10" x14ac:dyDescent="0.3">
      <c r="A6" s="4" t="s">
        <v>11</v>
      </c>
      <c r="B6" s="4">
        <v>21.890571480000002</v>
      </c>
      <c r="C6" s="4">
        <v>100.45507734</v>
      </c>
      <c r="D6" s="4">
        <f>C6-B6</f>
        <v>78.564505859999997</v>
      </c>
      <c r="E6" s="4">
        <f>(D6/B6)</f>
        <v>3.5889655019641356</v>
      </c>
    </row>
    <row r="7" spans="1:10" x14ac:dyDescent="0.3">
      <c r="A7" s="4" t="s">
        <v>12</v>
      </c>
      <c r="B7" s="4">
        <v>13.46183999999999</v>
      </c>
      <c r="C7" s="4">
        <v>90.329661000000002</v>
      </c>
      <c r="D7" s="4">
        <f>C7-B7</f>
        <v>76.867821000000006</v>
      </c>
      <c r="E7" s="4">
        <f>(D7/B7)</f>
        <v>5.7100530833823653</v>
      </c>
    </row>
    <row r="8" spans="1:10" x14ac:dyDescent="0.3">
      <c r="A8" s="4" t="s">
        <v>13</v>
      </c>
      <c r="B8" s="4">
        <v>13.102350879999991</v>
      </c>
      <c r="C8" s="4">
        <v>104.45740847999998</v>
      </c>
      <c r="D8" s="4">
        <f>C8-B8</f>
        <v>91.355057599999995</v>
      </c>
      <c r="E8" s="4">
        <f>(D8/B8)</f>
        <v>6.9724172735633578</v>
      </c>
    </row>
    <row r="9" spans="1:10" x14ac:dyDescent="0.3">
      <c r="A9" s="4" t="s">
        <v>14</v>
      </c>
      <c r="B9" s="4">
        <v>25.30349119999989</v>
      </c>
      <c r="C9" s="4">
        <v>94.251278029999895</v>
      </c>
      <c r="D9" s="4">
        <f>C9-B9</f>
        <v>68.947786830000013</v>
      </c>
      <c r="E9" s="4">
        <f>(D9/B9)</f>
        <v>2.724832960204334</v>
      </c>
    </row>
    <row r="10" spans="1:10" x14ac:dyDescent="0.3">
      <c r="A10" s="4" t="s">
        <v>15</v>
      </c>
      <c r="B10" s="4">
        <v>20.501954560000001</v>
      </c>
      <c r="C10" s="4">
        <v>114.81021729</v>
      </c>
      <c r="D10" s="4">
        <f>C10-B10</f>
        <v>94.308262729999996</v>
      </c>
      <c r="E10" s="4">
        <f>(D10/B10)</f>
        <v>4.5999644791915877</v>
      </c>
    </row>
    <row r="11" spans="1:10" x14ac:dyDescent="0.3">
      <c r="A11" s="4" t="s">
        <v>16</v>
      </c>
      <c r="B11" s="4">
        <v>25.985402239999971</v>
      </c>
      <c r="C11" s="4">
        <v>87.984248479999906</v>
      </c>
      <c r="D11" s="4">
        <f>C11-B11</f>
        <v>61.998846239999935</v>
      </c>
      <c r="E11" s="4">
        <f>(D11/B11)</f>
        <v>2.3859105842342352</v>
      </c>
    </row>
    <row r="12" spans="1:10" x14ac:dyDescent="0.3">
      <c r="A12" s="4" t="s">
        <v>17</v>
      </c>
      <c r="B12" s="4">
        <v>18.306309500000001</v>
      </c>
      <c r="C12" s="4">
        <v>98.662658389999891</v>
      </c>
      <c r="D12" s="4">
        <f>C12-B12</f>
        <v>80.356348889999893</v>
      </c>
      <c r="E12" s="4">
        <f>(D12/B12)</f>
        <v>4.3895438832168709</v>
      </c>
    </row>
    <row r="13" spans="1:10" x14ac:dyDescent="0.3">
      <c r="A13" s="4" t="s">
        <v>18</v>
      </c>
      <c r="B13" s="4">
        <v>11.98883</v>
      </c>
      <c r="C13" s="4">
        <v>65.701657170000004</v>
      </c>
      <c r="D13" s="4">
        <f>C13-B13</f>
        <v>53.712827170000004</v>
      </c>
      <c r="E13" s="4">
        <f>(D13/B13)</f>
        <v>4.4802392869028926</v>
      </c>
    </row>
    <row r="14" spans="1:10" x14ac:dyDescent="0.3">
      <c r="A14" s="4" t="s">
        <v>19</v>
      </c>
      <c r="B14" s="4">
        <v>31.943129399999989</v>
      </c>
      <c r="C14" s="4">
        <v>112.51439603999981</v>
      </c>
      <c r="D14" s="4">
        <f>C14-B14</f>
        <v>80.57126663999982</v>
      </c>
      <c r="E14" s="4">
        <f>(D14/B14)</f>
        <v>2.5223347916563195</v>
      </c>
    </row>
    <row r="15" spans="1:10" x14ac:dyDescent="0.3">
      <c r="A15" s="4" t="s">
        <v>20</v>
      </c>
      <c r="B15" s="4">
        <v>3.6288631200000001</v>
      </c>
      <c r="C15" s="4">
        <v>20.305581119999999</v>
      </c>
      <c r="D15" s="4">
        <f>C15-B15</f>
        <v>16.676718000000001</v>
      </c>
      <c r="E15" s="4">
        <f>(D15/B15)</f>
        <v>4.5955764790599209</v>
      </c>
    </row>
    <row r="16" spans="1:10" x14ac:dyDescent="0.3">
      <c r="A16" s="4" t="s">
        <v>21</v>
      </c>
      <c r="B16" s="4">
        <v>11.151093750000001</v>
      </c>
      <c r="C16" s="4">
        <v>71.693567999999999</v>
      </c>
      <c r="D16" s="4">
        <f>C16-B16</f>
        <v>60.542474249999998</v>
      </c>
      <c r="E16" s="4">
        <f>(D16/B16)</f>
        <v>5.429285737105384</v>
      </c>
    </row>
    <row r="17" spans="1:5" x14ac:dyDescent="0.3">
      <c r="A17" s="4" t="s">
        <v>22</v>
      </c>
      <c r="B17" s="4">
        <v>23.20120893999999</v>
      </c>
      <c r="C17" s="4">
        <v>69.797057109999898</v>
      </c>
      <c r="D17" s="4">
        <f>C17-B17</f>
        <v>46.595848169999911</v>
      </c>
      <c r="E17" s="4">
        <f>(D17/B17)</f>
        <v>2.0083370780591716</v>
      </c>
    </row>
    <row r="18" spans="1:5" x14ac:dyDescent="0.3">
      <c r="A18" s="4" t="s">
        <v>23</v>
      </c>
      <c r="B18" s="23">
        <v>27.184586000000003</v>
      </c>
      <c r="C18" s="4">
        <v>179.64089233999999</v>
      </c>
      <c r="D18" s="4">
        <f>C18-B18</f>
        <v>152.45630634</v>
      </c>
      <c r="E18" s="4">
        <f>(D18/B18)</f>
        <v>5.6081893739341835</v>
      </c>
    </row>
    <row r="19" spans="1:5" x14ac:dyDescent="0.3">
      <c r="A19" s="4" t="s">
        <v>24</v>
      </c>
      <c r="B19" s="4">
        <v>5.38113537</v>
      </c>
      <c r="C19" s="4">
        <v>28.23522015</v>
      </c>
      <c r="D19" s="4">
        <f>C19-B19</f>
        <v>22.854084780000001</v>
      </c>
      <c r="E19" s="4">
        <f>(D19/B19)</f>
        <v>4.2470748659125448</v>
      </c>
    </row>
    <row r="20" spans="1:5" x14ac:dyDescent="0.3">
      <c r="A20" s="4" t="s">
        <v>25</v>
      </c>
      <c r="B20" s="4">
        <v>13.275193409999963</v>
      </c>
      <c r="C20" s="4">
        <v>54.2136256</v>
      </c>
      <c r="D20" s="4">
        <f>C20-B20</f>
        <v>40.938432190000036</v>
      </c>
      <c r="E20" s="4">
        <f>(D20/B20)</f>
        <v>3.0838294347682993</v>
      </c>
    </row>
    <row r="21" spans="1:5" x14ac:dyDescent="0.3">
      <c r="A21" s="4" t="s">
        <v>26</v>
      </c>
      <c r="B21" s="4">
        <v>17.175124879999991</v>
      </c>
      <c r="C21" s="4">
        <v>77.052730139999795</v>
      </c>
      <c r="D21" s="4">
        <f>C21-B21</f>
        <v>59.877605259999804</v>
      </c>
      <c r="E21" s="4">
        <f>(D21/B21)</f>
        <v>3.4862981013736789</v>
      </c>
    </row>
    <row r="22" spans="1:5" x14ac:dyDescent="0.3">
      <c r="A22" s="4" t="s">
        <v>27</v>
      </c>
      <c r="B22" s="4">
        <v>13.780990079999981</v>
      </c>
      <c r="C22" s="4">
        <v>45.023526750000002</v>
      </c>
      <c r="D22" s="4">
        <f>C22-B22</f>
        <v>31.242536670000021</v>
      </c>
      <c r="E22" s="4">
        <f>(D22/B22)</f>
        <v>2.2670748972776318</v>
      </c>
    </row>
    <row r="23" spans="1:5" x14ac:dyDescent="0.3">
      <c r="A23" s="4" t="s">
        <v>28</v>
      </c>
      <c r="B23" s="4">
        <v>16.803937919999981</v>
      </c>
      <c r="C23" s="4">
        <v>119.25910124999999</v>
      </c>
      <c r="D23" s="4">
        <f>C23-B23</f>
        <v>102.45516333</v>
      </c>
      <c r="E23" s="4">
        <f>(D23/B23)</f>
        <v>6.0970924683111489</v>
      </c>
    </row>
    <row r="24" spans="1:5" x14ac:dyDescent="0.3">
      <c r="A24" s="4" t="s">
        <v>29</v>
      </c>
      <c r="B24" s="4">
        <v>18.739708649999891</v>
      </c>
      <c r="C24" s="4">
        <v>40.935552000000001</v>
      </c>
      <c r="D24" s="4">
        <f>C24-B24</f>
        <v>22.195843350000111</v>
      </c>
      <c r="E24" s="4">
        <f>(D24/B24)</f>
        <v>1.1844284115911397</v>
      </c>
    </row>
    <row r="25" spans="1:5" x14ac:dyDescent="0.3">
      <c r="A25" s="4" t="s">
        <v>30</v>
      </c>
      <c r="B25" s="4">
        <v>12.985208879999989</v>
      </c>
      <c r="C25" s="4">
        <v>97.729237439999906</v>
      </c>
      <c r="D25" s="4">
        <f>C25-B25</f>
        <v>84.744028559999919</v>
      </c>
      <c r="E25" s="4">
        <f>(D25/B25)</f>
        <v>6.5261967938400991</v>
      </c>
    </row>
    <row r="26" spans="1:5" x14ac:dyDescent="0.3">
      <c r="A26" s="4" t="s">
        <v>31</v>
      </c>
      <c r="B26" s="4">
        <v>10.387007999999989</v>
      </c>
      <c r="C26" s="4">
        <v>77.072493960000003</v>
      </c>
      <c r="D26" s="4">
        <f>C26-B26</f>
        <v>66.685485960000008</v>
      </c>
      <c r="E26" s="4">
        <f>(D26/B26)</f>
        <v>6.4200861268230538</v>
      </c>
    </row>
    <row r="27" spans="1:5" x14ac:dyDescent="0.3">
      <c r="A27" s="4" t="s">
        <v>33</v>
      </c>
      <c r="B27" s="4">
        <v>22.124452479999981</v>
      </c>
      <c r="C27" s="4">
        <v>186.04439359999989</v>
      </c>
      <c r="D27" s="4">
        <f>C27-B27</f>
        <v>163.91994111999992</v>
      </c>
      <c r="E27" s="4">
        <f>(D27/B27)</f>
        <v>7.4089942459900398</v>
      </c>
    </row>
    <row r="28" spans="1:5" x14ac:dyDescent="0.3">
      <c r="A28" s="4" t="s">
        <v>32</v>
      </c>
      <c r="B28" s="4">
        <v>3.42072675</v>
      </c>
      <c r="C28" s="4">
        <v>24.626582280000001</v>
      </c>
      <c r="D28" s="4">
        <f>C28-B28</f>
        <v>21.205855530000001</v>
      </c>
      <c r="E28" s="4">
        <f>(D28/B28)</f>
        <v>6.1992252172729083</v>
      </c>
    </row>
    <row r="29" spans="1:5" x14ac:dyDescent="0.3">
      <c r="A29" s="24" t="s">
        <v>43</v>
      </c>
      <c r="B29" s="25">
        <f>AVERAGE(B2:B28)</f>
        <v>17.628175342222214</v>
      </c>
      <c r="C29" s="25">
        <f>AVERAGE(C2:C28)</f>
        <v>90.612568903333283</v>
      </c>
      <c r="D29" s="25">
        <f>AVERAGE(D2:D28)</f>
        <v>72.984393561111091</v>
      </c>
      <c r="E29" s="25">
        <f>AVERAGE(E2:E28)</f>
        <v>4.4245923149534141</v>
      </c>
    </row>
    <row r="30" spans="1:5" x14ac:dyDescent="0.3">
      <c r="A30" s="24" t="s">
        <v>45</v>
      </c>
      <c r="B30" s="25">
        <f>_xlfn.STDEV.S(B2:B28)</f>
        <v>8.0416248730604352</v>
      </c>
      <c r="C30" s="25">
        <f>_xlfn.STDEV.S(C2:C28)</f>
        <v>42.683465109845592</v>
      </c>
      <c r="D30" s="25">
        <f>_xlfn.STDEV.S(D2:D28)</f>
        <v>37.526688142973036</v>
      </c>
      <c r="E30" s="25">
        <f>_xlfn.STDEV.S(E2:E28)</f>
        <v>1.6892151877851733</v>
      </c>
    </row>
    <row r="31" spans="1:5" x14ac:dyDescent="0.3">
      <c r="A31" s="24" t="s">
        <v>44</v>
      </c>
      <c r="B31" s="25">
        <f>STDEV(B2:B28)/SQRT(COUNT(B2:B28))</f>
        <v>1.5476114283944775</v>
      </c>
      <c r="C31" s="25">
        <f>STDEV(C2:C28)/SQRT(COUNT(C2:C28))</f>
        <v>8.2144366903717838</v>
      </c>
      <c r="D31" s="25">
        <f>STDEV(D2:D28)/SQRT(COUNT(D2:D28))</f>
        <v>7.2220145003802063</v>
      </c>
      <c r="E31" s="25">
        <f>STDEV(E2:E28)/SQRT(COUNT(E2:E28))</f>
        <v>0.32508961446232465</v>
      </c>
    </row>
  </sheetData>
  <sortState ref="H2:N28">
    <sortCondition ref="H2:H28"/>
  </sortState>
  <mergeCells count="1">
    <mergeCell ref="G2:J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F22" sqref="F22"/>
    </sheetView>
  </sheetViews>
  <sheetFormatPr defaultRowHeight="14.4" x14ac:dyDescent="0.3"/>
  <cols>
    <col min="2" max="2" width="19.6640625" bestFit="1" customWidth="1"/>
    <col min="3" max="3" width="16" bestFit="1" customWidth="1"/>
    <col min="4" max="4" width="14.6640625" bestFit="1" customWidth="1"/>
  </cols>
  <sheetData>
    <row r="1" spans="1:4" x14ac:dyDescent="0.3">
      <c r="A1" s="26" t="s">
        <v>35</v>
      </c>
      <c r="B1" s="26" t="s">
        <v>75</v>
      </c>
      <c r="C1" s="26" t="s">
        <v>76</v>
      </c>
      <c r="D1" s="26" t="s">
        <v>77</v>
      </c>
    </row>
    <row r="2" spans="1:4" x14ac:dyDescent="0.3">
      <c r="A2" s="4" t="s">
        <v>2</v>
      </c>
      <c r="B2" s="35">
        <v>4</v>
      </c>
      <c r="C2" s="4">
        <v>0</v>
      </c>
      <c r="D2" s="4">
        <v>0</v>
      </c>
    </row>
    <row r="3" spans="1:4" x14ac:dyDescent="0.3">
      <c r="A3" s="4" t="s">
        <v>5</v>
      </c>
      <c r="B3" s="35">
        <v>5</v>
      </c>
      <c r="C3" s="4">
        <v>0</v>
      </c>
      <c r="D3" s="4">
        <v>0</v>
      </c>
    </row>
    <row r="4" spans="1:4" x14ac:dyDescent="0.3">
      <c r="A4" s="4" t="s">
        <v>7</v>
      </c>
      <c r="B4" s="35">
        <v>4</v>
      </c>
      <c r="C4" s="4">
        <v>0</v>
      </c>
      <c r="D4" s="4">
        <v>0</v>
      </c>
    </row>
    <row r="5" spans="1:4" x14ac:dyDescent="0.3">
      <c r="A5" s="4" t="s">
        <v>8</v>
      </c>
      <c r="B5" s="35">
        <v>4</v>
      </c>
      <c r="C5" s="4">
        <v>1</v>
      </c>
      <c r="D5" s="4">
        <v>0</v>
      </c>
    </row>
    <row r="6" spans="1:4" x14ac:dyDescent="0.3">
      <c r="A6" s="4" t="s">
        <v>11</v>
      </c>
      <c r="B6" s="35">
        <v>4</v>
      </c>
      <c r="C6" s="4">
        <v>1</v>
      </c>
      <c r="D6" s="4">
        <v>0</v>
      </c>
    </row>
    <row r="7" spans="1:4" x14ac:dyDescent="0.3">
      <c r="A7" s="4" t="s">
        <v>12</v>
      </c>
      <c r="B7" s="35">
        <v>4</v>
      </c>
      <c r="C7" s="4">
        <v>2</v>
      </c>
      <c r="D7" s="4">
        <v>0</v>
      </c>
    </row>
    <row r="8" spans="1:4" x14ac:dyDescent="0.3">
      <c r="A8" s="4" t="s">
        <v>13</v>
      </c>
      <c r="B8" s="35">
        <v>7</v>
      </c>
      <c r="C8" s="4">
        <v>2</v>
      </c>
      <c r="D8" s="4">
        <v>0</v>
      </c>
    </row>
    <row r="9" spans="1:4" x14ac:dyDescent="0.3">
      <c r="A9" s="4" t="s">
        <v>14</v>
      </c>
      <c r="B9" s="35">
        <v>4</v>
      </c>
      <c r="C9" s="4">
        <v>1</v>
      </c>
      <c r="D9" s="4">
        <v>0</v>
      </c>
    </row>
    <row r="10" spans="1:4" x14ac:dyDescent="0.3">
      <c r="A10" s="4" t="s">
        <v>15</v>
      </c>
      <c r="B10" s="35">
        <v>4</v>
      </c>
      <c r="C10" s="4">
        <v>1</v>
      </c>
      <c r="D10" s="4">
        <v>0</v>
      </c>
    </row>
    <row r="11" spans="1:4" x14ac:dyDescent="0.3">
      <c r="A11" s="4" t="s">
        <v>16</v>
      </c>
      <c r="B11" s="35">
        <v>4</v>
      </c>
      <c r="C11" s="4">
        <v>0</v>
      </c>
      <c r="D11" s="4">
        <v>0</v>
      </c>
    </row>
    <row r="12" spans="1:4" x14ac:dyDescent="0.3">
      <c r="A12" s="4" t="s">
        <v>17</v>
      </c>
      <c r="B12" s="35">
        <v>4</v>
      </c>
      <c r="C12" s="4">
        <v>1</v>
      </c>
      <c r="D12" s="4">
        <v>0</v>
      </c>
    </row>
    <row r="13" spans="1:4" x14ac:dyDescent="0.3">
      <c r="A13" s="4" t="s">
        <v>18</v>
      </c>
      <c r="B13" s="35">
        <v>4</v>
      </c>
      <c r="C13" s="4">
        <v>1</v>
      </c>
      <c r="D13" s="4">
        <v>0</v>
      </c>
    </row>
    <row r="14" spans="1:4" x14ac:dyDescent="0.3">
      <c r="A14" s="4" t="s">
        <v>19</v>
      </c>
      <c r="B14" s="35">
        <v>4</v>
      </c>
      <c r="C14" s="4">
        <v>0</v>
      </c>
      <c r="D14" s="4">
        <v>0</v>
      </c>
    </row>
    <row r="15" spans="1:4" x14ac:dyDescent="0.3">
      <c r="A15" s="4" t="s">
        <v>20</v>
      </c>
      <c r="B15" s="35">
        <v>4</v>
      </c>
      <c r="C15" s="4">
        <v>2</v>
      </c>
      <c r="D15" s="4">
        <v>0</v>
      </c>
    </row>
    <row r="16" spans="1:4" x14ac:dyDescent="0.3">
      <c r="A16" s="4" t="s">
        <v>21</v>
      </c>
      <c r="B16" s="35">
        <v>5</v>
      </c>
      <c r="C16" s="4">
        <v>1</v>
      </c>
      <c r="D16" s="4">
        <v>0</v>
      </c>
    </row>
    <row r="17" spans="1:4" x14ac:dyDescent="0.3">
      <c r="A17" s="4" t="s">
        <v>22</v>
      </c>
      <c r="B17" s="35">
        <v>4</v>
      </c>
      <c r="C17" s="33">
        <v>0</v>
      </c>
      <c r="D17" s="23">
        <v>1</v>
      </c>
    </row>
    <row r="18" spans="1:4" x14ac:dyDescent="0.3">
      <c r="A18" s="4" t="s">
        <v>23</v>
      </c>
      <c r="B18" s="35">
        <v>4</v>
      </c>
      <c r="C18" s="4">
        <v>0</v>
      </c>
      <c r="D18" s="4">
        <v>0</v>
      </c>
    </row>
    <row r="19" spans="1:4" x14ac:dyDescent="0.3">
      <c r="A19" s="4" t="s">
        <v>24</v>
      </c>
      <c r="B19" s="35">
        <v>4</v>
      </c>
      <c r="C19" s="4">
        <v>0</v>
      </c>
      <c r="D19" s="4">
        <v>2</v>
      </c>
    </row>
    <row r="20" spans="1:4" x14ac:dyDescent="0.3">
      <c r="A20" s="4" t="s">
        <v>25</v>
      </c>
      <c r="B20" s="35">
        <v>4</v>
      </c>
      <c r="C20" s="4">
        <v>0</v>
      </c>
      <c r="D20" s="4">
        <v>0</v>
      </c>
    </row>
    <row r="21" spans="1:4" x14ac:dyDescent="0.3">
      <c r="A21" s="4" t="s">
        <v>26</v>
      </c>
      <c r="B21" s="35">
        <v>4</v>
      </c>
      <c r="C21" s="4">
        <v>0</v>
      </c>
      <c r="D21" s="4">
        <v>0</v>
      </c>
    </row>
    <row r="22" spans="1:4" x14ac:dyDescent="0.3">
      <c r="A22" s="4" t="s">
        <v>27</v>
      </c>
      <c r="B22" s="35">
        <v>4</v>
      </c>
      <c r="C22" s="4">
        <v>0</v>
      </c>
      <c r="D22" s="4">
        <v>0</v>
      </c>
    </row>
    <row r="23" spans="1:4" x14ac:dyDescent="0.3">
      <c r="A23" s="4" t="s">
        <v>28</v>
      </c>
      <c r="B23" s="35">
        <v>4</v>
      </c>
      <c r="C23" s="4">
        <v>0</v>
      </c>
      <c r="D23" s="4">
        <v>0</v>
      </c>
    </row>
    <row r="24" spans="1:4" x14ac:dyDescent="0.3">
      <c r="A24" s="4" t="s">
        <v>29</v>
      </c>
      <c r="B24" s="35">
        <v>4</v>
      </c>
      <c r="C24" s="4">
        <v>2</v>
      </c>
      <c r="D24" s="4">
        <v>0</v>
      </c>
    </row>
    <row r="25" spans="1:4" x14ac:dyDescent="0.3">
      <c r="A25" s="4" t="s">
        <v>30</v>
      </c>
      <c r="B25" s="35">
        <v>4</v>
      </c>
      <c r="C25" s="4">
        <v>1</v>
      </c>
      <c r="D25" s="4">
        <v>0</v>
      </c>
    </row>
    <row r="26" spans="1:4" x14ac:dyDescent="0.3">
      <c r="A26" s="4" t="s">
        <v>31</v>
      </c>
      <c r="B26" s="35">
        <v>5</v>
      </c>
      <c r="C26" s="4">
        <v>0</v>
      </c>
      <c r="D26" s="4">
        <v>0</v>
      </c>
    </row>
    <row r="27" spans="1:4" x14ac:dyDescent="0.3">
      <c r="A27" s="4" t="s">
        <v>33</v>
      </c>
      <c r="B27" s="35">
        <v>4</v>
      </c>
      <c r="C27" s="4">
        <v>0</v>
      </c>
      <c r="D27" s="4">
        <v>0</v>
      </c>
    </row>
    <row r="28" spans="1:4" x14ac:dyDescent="0.3">
      <c r="A28" s="4" t="s">
        <v>32</v>
      </c>
      <c r="B28" s="35">
        <v>4</v>
      </c>
      <c r="C28" s="4">
        <v>3</v>
      </c>
      <c r="D28" s="4">
        <v>0</v>
      </c>
    </row>
    <row r="29" spans="1:4" x14ac:dyDescent="0.3">
      <c r="A29" s="34" t="s">
        <v>41</v>
      </c>
      <c r="B29" s="12">
        <f>SUM(B2:B28)</f>
        <v>114</v>
      </c>
      <c r="C29" s="12">
        <f t="shared" ref="C29:D29" si="0">SUM(C2:C28)</f>
        <v>19</v>
      </c>
      <c r="D29" s="12">
        <f t="shared" si="0"/>
        <v>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Metadata</vt:lpstr>
      <vt:lpstr>RAW Data</vt:lpstr>
      <vt:lpstr>Fused-split</vt:lpstr>
      <vt:lpstr>Array totals</vt:lpstr>
      <vt:lpstr>Max growth potential</vt:lpstr>
      <vt:lpstr>Retention-Mortality</vt:lpstr>
      <vt:lpstr>'RAW Data'!Extract</vt:lpstr>
    </vt:vector>
  </TitlesOfParts>
  <Company>The Nature Conservancy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Davies</dc:creator>
  <cp:lastModifiedBy>Matthew Davies</cp:lastModifiedBy>
  <dcterms:created xsi:type="dcterms:W3CDTF">2022-11-23T15:45:36Z</dcterms:created>
  <dcterms:modified xsi:type="dcterms:W3CDTF">2023-01-24T18:43:45Z</dcterms:modified>
</cp:coreProperties>
</file>