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bby.bieri\Box\Libby\Oysters\NFWF Wachapreague\Additional Measurements\Erosion Pins\"/>
    </mc:Choice>
  </mc:AlternateContent>
  <xr:revisionPtr revIDLastSave="0" documentId="13_ncr:1_{12F98851-86E2-4151-BAB7-625FEE2CD407}" xr6:coauthVersionLast="47" xr6:coauthVersionMax="47" xr10:uidLastSave="{00000000-0000-0000-0000-000000000000}"/>
  <bookViews>
    <workbookView xWindow="-110" yWindow="-110" windowWidth="19420" windowHeight="11500" activeTab="1" xr2:uid="{A5A43A0C-6CA5-40F9-98CB-C3C68E9C382A}"/>
  </bookViews>
  <sheets>
    <sheet name="exposed pins" sheetId="1" r:id="rId1"/>
    <sheet name="erosion pins no reef" sheetId="2" r:id="rId2"/>
    <sheet name="S4" sheetId="3" r:id="rId3"/>
    <sheet name="S7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4" l="1"/>
  <c r="B3" i="4"/>
  <c r="B2" i="4"/>
  <c r="B7" i="3"/>
  <c r="B6" i="3"/>
  <c r="B5" i="3"/>
  <c r="D18" i="2"/>
  <c r="D17" i="2"/>
  <c r="D16" i="2"/>
  <c r="D15" i="2"/>
  <c r="D14" i="2"/>
  <c r="D13" i="2"/>
  <c r="D12" i="2"/>
  <c r="D11" i="2"/>
  <c r="E22" i="1" l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<sst xmlns="http://schemas.openxmlformats.org/spreadsheetml/2006/main" count="83" uniqueCount="13">
  <si>
    <t>Section</t>
  </si>
  <si>
    <t>Pole</t>
  </si>
  <si>
    <t>Post</t>
  </si>
  <si>
    <t>Pre</t>
  </si>
  <si>
    <t>reef</t>
  </si>
  <si>
    <t>no reef</t>
  </si>
  <si>
    <t>Category</t>
  </si>
  <si>
    <t>category</t>
  </si>
  <si>
    <t>Time</t>
  </si>
  <si>
    <t>Distance (cm)</t>
  </si>
  <si>
    <t>post</t>
  </si>
  <si>
    <t>pre</t>
  </si>
  <si>
    <t>Distance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</si>
</sst>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E6401-8501-4D75-B260-D0644FC665D0}">
  <dimension ref="A1:E23"/>
  <sheetViews>
    <sheetView workbookViewId="0">
      <selection activeCell="F19" sqref="F19"/>
    </sheetView>
  </sheetViews>
  <sheetFormatPr defaultRowHeight="14.5" x14ac:dyDescent="0.35"/>
  <sheetData>
    <row r="1" spans="1:5" x14ac:dyDescent="0.35">
      <c r="A1" t="s">
        <v>6</v>
      </c>
      <c r="B1" t="s">
        <v>0</v>
      </c>
      <c r="C1" t="s">
        <v>1</v>
      </c>
      <c r="D1" t="s">
        <v>2</v>
      </c>
      <c r="E1" t="s">
        <v>3</v>
      </c>
    </row>
    <row r="2" spans="1:5" x14ac:dyDescent="0.35">
      <c r="A2" t="s">
        <v>4</v>
      </c>
      <c r="B2">
        <v>2</v>
      </c>
      <c r="C2">
        <v>15</v>
      </c>
      <c r="D2">
        <v>91.44</v>
      </c>
      <c r="E2">
        <f>419/26</f>
        <v>16.115384615384617</v>
      </c>
    </row>
    <row r="3" spans="1:5" x14ac:dyDescent="0.35">
      <c r="A3" t="s">
        <v>4</v>
      </c>
      <c r="B3">
        <v>2</v>
      </c>
      <c r="C3">
        <v>16</v>
      </c>
      <c r="D3">
        <v>116.84</v>
      </c>
      <c r="E3">
        <f>1340/26</f>
        <v>51.53846153846154</v>
      </c>
    </row>
    <row r="4" spans="1:5" x14ac:dyDescent="0.35">
      <c r="A4" t="s">
        <v>4</v>
      </c>
      <c r="B4">
        <v>2</v>
      </c>
      <c r="C4">
        <v>17</v>
      </c>
      <c r="D4">
        <v>68.58</v>
      </c>
      <c r="E4">
        <f>2085/26</f>
        <v>80.192307692307693</v>
      </c>
    </row>
    <row r="5" spans="1:5" x14ac:dyDescent="0.35">
      <c r="A5" t="s">
        <v>4</v>
      </c>
      <c r="B5">
        <v>2</v>
      </c>
      <c r="C5">
        <v>18</v>
      </c>
      <c r="D5">
        <v>60.96</v>
      </c>
      <c r="E5">
        <f>544/26</f>
        <v>20.923076923076923</v>
      </c>
    </row>
    <row r="6" spans="1:5" x14ac:dyDescent="0.35">
      <c r="A6" t="s">
        <v>4</v>
      </c>
      <c r="B6">
        <v>9</v>
      </c>
      <c r="C6">
        <v>24</v>
      </c>
      <c r="D6">
        <v>104.14</v>
      </c>
      <c r="E6">
        <f>3286/26</f>
        <v>126.38461538461539</v>
      </c>
    </row>
    <row r="7" spans="1:5" x14ac:dyDescent="0.35">
      <c r="A7" t="s">
        <v>4</v>
      </c>
      <c r="B7">
        <v>9</v>
      </c>
      <c r="C7">
        <v>25</v>
      </c>
      <c r="D7">
        <v>139.69999999999999</v>
      </c>
      <c r="E7">
        <f>11010/26</f>
        <v>423.46153846153845</v>
      </c>
    </row>
    <row r="8" spans="1:5" x14ac:dyDescent="0.35">
      <c r="A8" t="s">
        <v>4</v>
      </c>
      <c r="B8">
        <v>7</v>
      </c>
      <c r="C8">
        <v>30</v>
      </c>
      <c r="D8">
        <v>17.78</v>
      </c>
      <c r="E8">
        <f>5372/26</f>
        <v>206.61538461538461</v>
      </c>
    </row>
    <row r="9" spans="1:5" x14ac:dyDescent="0.35">
      <c r="A9" t="s">
        <v>4</v>
      </c>
      <c r="B9">
        <v>7</v>
      </c>
      <c r="C9">
        <v>2</v>
      </c>
      <c r="D9">
        <v>0</v>
      </c>
      <c r="E9">
        <f>2267/26</f>
        <v>87.192307692307693</v>
      </c>
    </row>
    <row r="10" spans="1:5" x14ac:dyDescent="0.35">
      <c r="A10" t="s">
        <v>4</v>
      </c>
      <c r="B10">
        <v>7</v>
      </c>
      <c r="C10">
        <v>4</v>
      </c>
      <c r="D10">
        <v>2.54</v>
      </c>
      <c r="E10">
        <f>1390/26</f>
        <v>53.46153846153846</v>
      </c>
    </row>
    <row r="11" spans="1:5" x14ac:dyDescent="0.35">
      <c r="A11" t="s">
        <v>4</v>
      </c>
      <c r="B11">
        <v>5</v>
      </c>
      <c r="C11">
        <v>7</v>
      </c>
      <c r="D11">
        <v>0</v>
      </c>
      <c r="E11">
        <f>372/26</f>
        <v>14.307692307692308</v>
      </c>
    </row>
    <row r="12" spans="1:5" x14ac:dyDescent="0.35">
      <c r="A12" t="s">
        <v>4</v>
      </c>
      <c r="B12">
        <v>4</v>
      </c>
      <c r="C12">
        <v>8</v>
      </c>
      <c r="D12">
        <v>45.72</v>
      </c>
      <c r="E12">
        <f>2630/26</f>
        <v>101.15384615384616</v>
      </c>
    </row>
    <row r="13" spans="1:5" x14ac:dyDescent="0.35">
      <c r="A13" t="s">
        <v>4</v>
      </c>
      <c r="B13">
        <v>4</v>
      </c>
      <c r="C13">
        <v>11</v>
      </c>
      <c r="D13">
        <v>20.32</v>
      </c>
      <c r="E13">
        <f>880/26</f>
        <v>33.846153846153847</v>
      </c>
    </row>
    <row r="14" spans="1:5" x14ac:dyDescent="0.35">
      <c r="A14" t="s">
        <v>4</v>
      </c>
      <c r="B14">
        <v>4</v>
      </c>
      <c r="C14">
        <v>12</v>
      </c>
      <c r="D14">
        <v>20.32</v>
      </c>
      <c r="E14">
        <f>1230/26</f>
        <v>47.307692307692307</v>
      </c>
    </row>
    <row r="15" spans="1:5" x14ac:dyDescent="0.35">
      <c r="A15" t="s">
        <v>5</v>
      </c>
      <c r="B15">
        <v>9</v>
      </c>
      <c r="C15">
        <v>26</v>
      </c>
      <c r="D15">
        <v>127</v>
      </c>
      <c r="E15">
        <f>4344/26</f>
        <v>167.07692307692307</v>
      </c>
    </row>
    <row r="16" spans="1:5" x14ac:dyDescent="0.35">
      <c r="A16" t="s">
        <v>5</v>
      </c>
      <c r="B16">
        <v>9</v>
      </c>
      <c r="C16">
        <v>27</v>
      </c>
      <c r="D16">
        <v>78.739999999999995</v>
      </c>
      <c r="E16">
        <f>4917/26</f>
        <v>189.11538461538461</v>
      </c>
    </row>
    <row r="17" spans="1:5" x14ac:dyDescent="0.35">
      <c r="A17" t="s">
        <v>5</v>
      </c>
      <c r="B17">
        <v>8</v>
      </c>
      <c r="C17">
        <v>28</v>
      </c>
      <c r="D17">
        <v>165.1</v>
      </c>
      <c r="E17">
        <f>6253/26</f>
        <v>240.5</v>
      </c>
    </row>
    <row r="18" spans="1:5" x14ac:dyDescent="0.35">
      <c r="A18" t="s">
        <v>5</v>
      </c>
      <c r="B18">
        <v>8</v>
      </c>
      <c r="C18">
        <v>29</v>
      </c>
      <c r="D18">
        <v>93.98</v>
      </c>
      <c r="E18">
        <f>5485/26</f>
        <v>210.96153846153845</v>
      </c>
    </row>
    <row r="19" spans="1:5" x14ac:dyDescent="0.35">
      <c r="A19" t="s">
        <v>5</v>
      </c>
      <c r="B19">
        <v>8</v>
      </c>
      <c r="C19">
        <v>3</v>
      </c>
      <c r="D19">
        <v>81.28</v>
      </c>
      <c r="E19">
        <f>5642/26</f>
        <v>217</v>
      </c>
    </row>
    <row r="20" spans="1:5" x14ac:dyDescent="0.35">
      <c r="A20" t="s">
        <v>5</v>
      </c>
      <c r="B20">
        <v>6</v>
      </c>
      <c r="C20">
        <v>5</v>
      </c>
      <c r="D20">
        <v>162.56</v>
      </c>
      <c r="E20">
        <f>3795/26</f>
        <v>145.96153846153845</v>
      </c>
    </row>
    <row r="21" spans="1:5" x14ac:dyDescent="0.35">
      <c r="A21" t="s">
        <v>5</v>
      </c>
      <c r="B21">
        <v>6</v>
      </c>
      <c r="C21">
        <v>6</v>
      </c>
      <c r="D21">
        <v>228.6</v>
      </c>
      <c r="E21">
        <f>2067/26</f>
        <v>79.5</v>
      </c>
    </row>
    <row r="22" spans="1:5" x14ac:dyDescent="0.35">
      <c r="A22" t="s">
        <v>5</v>
      </c>
      <c r="B22">
        <v>3</v>
      </c>
      <c r="C22">
        <v>13</v>
      </c>
      <c r="D22">
        <v>101.6</v>
      </c>
      <c r="E22">
        <f>1488/26</f>
        <v>57.230769230769234</v>
      </c>
    </row>
    <row r="23" spans="1:5" x14ac:dyDescent="0.35">
      <c r="A23" t="s">
        <v>5</v>
      </c>
      <c r="B23">
        <v>3</v>
      </c>
      <c r="C23">
        <v>14</v>
      </c>
      <c r="D23">
        <v>73.66</v>
      </c>
      <c r="E23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F6E79-3DBA-4DF3-9A9B-79E4CE94010E}">
  <dimension ref="A1:D19"/>
  <sheetViews>
    <sheetView tabSelected="1" workbookViewId="0">
      <selection activeCell="C4" sqref="C4"/>
    </sheetView>
  </sheetViews>
  <sheetFormatPr defaultColWidth="12" defaultRowHeight="14.5" x14ac:dyDescent="0.35"/>
  <cols>
    <col min="4" max="4" width="17.453125" customWidth="1"/>
    <col min="5" max="5" width="41.81640625" customWidth="1"/>
    <col min="7" max="8" width="12.90625" bestFit="1" customWidth="1"/>
  </cols>
  <sheetData>
    <row r="1" spans="1:4" x14ac:dyDescent="0.35">
      <c r="A1" t="s">
        <v>7</v>
      </c>
      <c r="B1" t="s">
        <v>1</v>
      </c>
      <c r="C1" t="s">
        <v>8</v>
      </c>
      <c r="D1" t="s">
        <v>9</v>
      </c>
    </row>
    <row r="2" spans="1:4" x14ac:dyDescent="0.35">
      <c r="A2" t="s">
        <v>5</v>
      </c>
      <c r="B2">
        <v>26</v>
      </c>
      <c r="C2" t="s">
        <v>10</v>
      </c>
      <c r="D2">
        <v>127</v>
      </c>
    </row>
    <row r="3" spans="1:4" x14ac:dyDescent="0.35">
      <c r="A3" t="s">
        <v>5</v>
      </c>
      <c r="B3">
        <v>27</v>
      </c>
      <c r="C3" t="s">
        <v>10</v>
      </c>
      <c r="D3">
        <v>78.739999999999995</v>
      </c>
    </row>
    <row r="4" spans="1:4" x14ac:dyDescent="0.35">
      <c r="A4" t="s">
        <v>5</v>
      </c>
      <c r="B4">
        <v>28</v>
      </c>
      <c r="C4" t="s">
        <v>10</v>
      </c>
      <c r="D4">
        <v>165.1</v>
      </c>
    </row>
    <row r="5" spans="1:4" x14ac:dyDescent="0.35">
      <c r="A5" t="s">
        <v>5</v>
      </c>
      <c r="B5">
        <v>29</v>
      </c>
      <c r="C5" t="s">
        <v>10</v>
      </c>
      <c r="D5">
        <v>93.98</v>
      </c>
    </row>
    <row r="6" spans="1:4" x14ac:dyDescent="0.35">
      <c r="A6" t="s">
        <v>5</v>
      </c>
      <c r="B6">
        <v>3</v>
      </c>
      <c r="C6" t="s">
        <v>10</v>
      </c>
      <c r="D6">
        <v>81.28</v>
      </c>
    </row>
    <row r="7" spans="1:4" x14ac:dyDescent="0.35">
      <c r="A7" t="s">
        <v>5</v>
      </c>
      <c r="B7">
        <v>5</v>
      </c>
      <c r="C7" t="s">
        <v>10</v>
      </c>
      <c r="D7">
        <v>162.56</v>
      </c>
    </row>
    <row r="8" spans="1:4" x14ac:dyDescent="0.35">
      <c r="A8" t="s">
        <v>5</v>
      </c>
      <c r="B8">
        <v>6</v>
      </c>
      <c r="C8" t="s">
        <v>10</v>
      </c>
      <c r="D8">
        <v>228.6</v>
      </c>
    </row>
    <row r="9" spans="1:4" x14ac:dyDescent="0.35">
      <c r="A9" t="s">
        <v>5</v>
      </c>
      <c r="B9">
        <v>13</v>
      </c>
      <c r="C9" t="s">
        <v>10</v>
      </c>
      <c r="D9">
        <v>101.6</v>
      </c>
    </row>
    <row r="10" spans="1:4" x14ac:dyDescent="0.35">
      <c r="A10" t="s">
        <v>5</v>
      </c>
      <c r="B10">
        <v>14</v>
      </c>
      <c r="C10" t="s">
        <v>10</v>
      </c>
      <c r="D10">
        <v>73.66</v>
      </c>
    </row>
    <row r="11" spans="1:4" x14ac:dyDescent="0.35">
      <c r="A11" t="s">
        <v>5</v>
      </c>
      <c r="B11">
        <v>26</v>
      </c>
      <c r="C11" t="s">
        <v>11</v>
      </c>
      <c r="D11">
        <f>4344/26</f>
        <v>167.07692307692307</v>
      </c>
    </row>
    <row r="12" spans="1:4" x14ac:dyDescent="0.35">
      <c r="A12" t="s">
        <v>5</v>
      </c>
      <c r="B12">
        <v>27</v>
      </c>
      <c r="C12" t="s">
        <v>11</v>
      </c>
      <c r="D12">
        <f>4917/26</f>
        <v>189.11538461538461</v>
      </c>
    </row>
    <row r="13" spans="1:4" x14ac:dyDescent="0.35">
      <c r="A13" t="s">
        <v>5</v>
      </c>
      <c r="B13">
        <v>28</v>
      </c>
      <c r="C13" t="s">
        <v>11</v>
      </c>
      <c r="D13">
        <f>6253/26</f>
        <v>240.5</v>
      </c>
    </row>
    <row r="14" spans="1:4" x14ac:dyDescent="0.35">
      <c r="A14" t="s">
        <v>5</v>
      </c>
      <c r="B14">
        <v>29</v>
      </c>
      <c r="C14" t="s">
        <v>11</v>
      </c>
      <c r="D14">
        <f>5485/26</f>
        <v>210.96153846153845</v>
      </c>
    </row>
    <row r="15" spans="1:4" x14ac:dyDescent="0.35">
      <c r="A15" t="s">
        <v>5</v>
      </c>
      <c r="B15">
        <v>3</v>
      </c>
      <c r="C15" t="s">
        <v>11</v>
      </c>
      <c r="D15">
        <f>5642/26</f>
        <v>217</v>
      </c>
    </row>
    <row r="16" spans="1:4" x14ac:dyDescent="0.35">
      <c r="A16" t="s">
        <v>5</v>
      </c>
      <c r="B16">
        <v>5</v>
      </c>
      <c r="C16" t="s">
        <v>11</v>
      </c>
      <c r="D16">
        <f>3795/26</f>
        <v>145.96153846153845</v>
      </c>
    </row>
    <row r="17" spans="1:4" x14ac:dyDescent="0.35">
      <c r="A17" t="s">
        <v>5</v>
      </c>
      <c r="B17">
        <v>6</v>
      </c>
      <c r="C17" t="s">
        <v>11</v>
      </c>
      <c r="D17">
        <f>2067/26</f>
        <v>79.5</v>
      </c>
    </row>
    <row r="18" spans="1:4" x14ac:dyDescent="0.35">
      <c r="A18" t="s">
        <v>5</v>
      </c>
      <c r="B18">
        <v>13</v>
      </c>
      <c r="C18" t="s">
        <v>11</v>
      </c>
      <c r="D18">
        <f>1488/26</f>
        <v>57.230769230769234</v>
      </c>
    </row>
    <row r="19" spans="1:4" x14ac:dyDescent="0.35">
      <c r="A19" t="s">
        <v>5</v>
      </c>
      <c r="B19">
        <v>14</v>
      </c>
      <c r="C19" t="s">
        <v>11</v>
      </c>
      <c r="D19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E88BC-2336-428F-B3A2-74E3B23E8987}">
  <dimension ref="A1:B7"/>
  <sheetViews>
    <sheetView workbookViewId="0">
      <selection activeCell="E9" sqref="E9"/>
    </sheetView>
  </sheetViews>
  <sheetFormatPr defaultRowHeight="14.5" x14ac:dyDescent="0.35"/>
  <cols>
    <col min="1" max="16384" width="8.7265625" style="1"/>
  </cols>
  <sheetData>
    <row r="1" spans="1:2" x14ac:dyDescent="0.35">
      <c r="A1" s="1" t="s">
        <v>8</v>
      </c>
      <c r="B1" s="1" t="s">
        <v>12</v>
      </c>
    </row>
    <row r="2" spans="1:2" x14ac:dyDescent="0.35">
      <c r="A2" s="1" t="s">
        <v>10</v>
      </c>
      <c r="B2" s="1">
        <v>45.72</v>
      </c>
    </row>
    <row r="3" spans="1:2" x14ac:dyDescent="0.35">
      <c r="A3" s="1" t="s">
        <v>10</v>
      </c>
      <c r="B3" s="1">
        <v>20.32</v>
      </c>
    </row>
    <row r="4" spans="1:2" x14ac:dyDescent="0.35">
      <c r="A4" s="1" t="s">
        <v>10</v>
      </c>
      <c r="B4" s="1">
        <v>20.32</v>
      </c>
    </row>
    <row r="5" spans="1:2" x14ac:dyDescent="0.35">
      <c r="A5" s="1" t="s">
        <v>11</v>
      </c>
      <c r="B5" s="1">
        <f>2630/26</f>
        <v>101.15384615384616</v>
      </c>
    </row>
    <row r="6" spans="1:2" x14ac:dyDescent="0.35">
      <c r="A6" s="1" t="s">
        <v>11</v>
      </c>
      <c r="B6" s="1">
        <f>880/26</f>
        <v>33.846153846153847</v>
      </c>
    </row>
    <row r="7" spans="1:2" x14ac:dyDescent="0.35">
      <c r="A7" s="1" t="s">
        <v>11</v>
      </c>
      <c r="B7" s="1">
        <f>1230/26</f>
        <v>47.307692307692307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BA66B-3A12-403E-B4A1-0281AB284FEF}">
  <dimension ref="A1:B7"/>
  <sheetViews>
    <sheetView workbookViewId="0">
      <selection activeCell="F20" sqref="F20"/>
    </sheetView>
  </sheetViews>
  <sheetFormatPr defaultRowHeight="14.5" x14ac:dyDescent="0.35"/>
  <cols>
    <col min="1" max="16384" width="8.7265625" style="1"/>
  </cols>
  <sheetData>
    <row r="1" spans="1:2" x14ac:dyDescent="0.35">
      <c r="A1" s="1" t="s">
        <v>8</v>
      </c>
      <c r="B1" s="1" t="s">
        <v>12</v>
      </c>
    </row>
    <row r="2" spans="1:2" x14ac:dyDescent="0.35">
      <c r="A2" s="1" t="s">
        <v>11</v>
      </c>
      <c r="B2" s="1">
        <f>5372/26</f>
        <v>206.61538461538461</v>
      </c>
    </row>
    <row r="3" spans="1:2" x14ac:dyDescent="0.35">
      <c r="A3" s="1" t="s">
        <v>11</v>
      </c>
      <c r="B3" s="1">
        <f>2267/26</f>
        <v>87.192307692307693</v>
      </c>
    </row>
    <row r="4" spans="1:2" x14ac:dyDescent="0.35">
      <c r="A4" s="1" t="s">
        <v>11</v>
      </c>
      <c r="B4" s="1">
        <f>1390/26</f>
        <v>53.46153846153846</v>
      </c>
    </row>
    <row r="5" spans="1:2" x14ac:dyDescent="0.35">
      <c r="A5" s="1" t="s">
        <v>10</v>
      </c>
      <c r="B5" s="1">
        <v>17.78</v>
      </c>
    </row>
    <row r="6" spans="1:2" x14ac:dyDescent="0.35">
      <c r="A6" s="1" t="s">
        <v>10</v>
      </c>
      <c r="B6" s="1">
        <v>0</v>
      </c>
    </row>
    <row r="7" spans="1:2" x14ac:dyDescent="0.35">
      <c r="A7" s="1" t="s">
        <v>10</v>
      </c>
      <c r="B7" s="1">
        <v>2.54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exposed pins</vt:lpstr>
      <vt:lpstr>erosion pins no reef</vt:lpstr>
      <vt:lpstr>S4</vt:lpstr>
      <vt:lpstr>S7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Libby Bieri</dc:creator>
  <cp:lastModifiedBy>Libby Bieri</cp:lastModifiedBy>
  <dcterms:created xsi:type="dcterms:W3CDTF">2024-01-10T19:52:21Z</dcterms:created>
  <dcterms:modified xsi:type="dcterms:W3CDTF">2024-01-15T20:27:29Z</dcterms:modified>
</cp:coreProperties>
</file>